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30" windowWidth="24915" windowHeight="118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Sheet1!$A$1:$H$55</definedName>
  </definedNames>
  <calcPr calcId="145621"/>
</workbook>
</file>

<file path=xl/calcChain.xml><?xml version="1.0" encoding="utf-8"?>
<calcChain xmlns="http://schemas.openxmlformats.org/spreadsheetml/2006/main">
  <c r="C55" i="1" l="1"/>
  <c r="F29" i="1" l="1"/>
  <c r="G29" i="1" s="1"/>
  <c r="F25" i="1"/>
  <c r="G25" i="1" s="1"/>
  <c r="F26" i="1"/>
  <c r="G26" i="1" s="1"/>
  <c r="B55" i="1" l="1"/>
  <c r="F11" i="1"/>
  <c r="G11" i="1" s="1"/>
  <c r="B50" i="1"/>
  <c r="F8" i="1" l="1"/>
  <c r="G8" i="1" s="1"/>
  <c r="F9" i="1"/>
  <c r="G9" i="1" s="1"/>
  <c r="F10" i="1"/>
  <c r="F13" i="1"/>
  <c r="G13" i="1" s="1"/>
  <c r="F14" i="1"/>
  <c r="G14" i="1" s="1"/>
  <c r="F22" i="1"/>
  <c r="G22" i="1" s="1"/>
  <c r="F23" i="1"/>
  <c r="G23" i="1" s="1"/>
  <c r="F24" i="1"/>
  <c r="G24" i="1" s="1"/>
  <c r="F27" i="1"/>
  <c r="F28" i="1"/>
  <c r="F7" i="1"/>
  <c r="G7" i="1" s="1"/>
</calcChain>
</file>

<file path=xl/sharedStrings.xml><?xml version="1.0" encoding="utf-8"?>
<sst xmlns="http://schemas.openxmlformats.org/spreadsheetml/2006/main" count="53" uniqueCount="44">
  <si>
    <t>Previous Year $</t>
  </si>
  <si>
    <t>Previous Year %</t>
  </si>
  <si>
    <t>Excise  Taxes</t>
  </si>
  <si>
    <t>Revenue Sharing</t>
  </si>
  <si>
    <t>Building Permits</t>
  </si>
  <si>
    <t>Current Year $</t>
  </si>
  <si>
    <t>Cable Franchise Fee</t>
  </si>
  <si>
    <t>Sewer Fees</t>
  </si>
  <si>
    <t>PHL Gift Shop Sales</t>
  </si>
  <si>
    <t>Expenditures</t>
  </si>
  <si>
    <t>Police Overtime</t>
  </si>
  <si>
    <t>Public Works Overtime</t>
  </si>
  <si>
    <t>Salt</t>
  </si>
  <si>
    <t>Debt Service</t>
  </si>
  <si>
    <t>Health Insurance</t>
  </si>
  <si>
    <t xml:space="preserve">Current Year % </t>
  </si>
  <si>
    <t xml:space="preserve">$ Change </t>
  </si>
  <si>
    <t xml:space="preserve">On Track </t>
  </si>
  <si>
    <t>Taxes Receivable</t>
  </si>
  <si>
    <t>Other News</t>
  </si>
  <si>
    <t>New Debt Issued</t>
  </si>
  <si>
    <t xml:space="preserve">Other Funds </t>
  </si>
  <si>
    <t>Key Revenues</t>
  </si>
  <si>
    <t>State School Subsidy</t>
  </si>
  <si>
    <t>of Budget</t>
  </si>
  <si>
    <t>Debt Status</t>
  </si>
  <si>
    <t>Unassigned Fund Balances</t>
  </si>
  <si>
    <t>Municipal</t>
  </si>
  <si>
    <t>School Reserved</t>
  </si>
  <si>
    <t>Public Works Diesel and Gasoline</t>
  </si>
  <si>
    <t>Public Works Vehicle Maint.</t>
  </si>
  <si>
    <t>Legal Services</t>
  </si>
  <si>
    <t>Yr Change</t>
  </si>
  <si>
    <t>Yr. Change</t>
  </si>
  <si>
    <t xml:space="preserve">Notes: Excise Tax revenue up  due to new vehicle purchases and new homes in two neighborhoods. </t>
  </si>
  <si>
    <t>Debt Balance 6/30/2015</t>
  </si>
  <si>
    <t>To Be Retired in FY 2016</t>
  </si>
  <si>
    <t>Projected Balance 6/30/2016</t>
  </si>
  <si>
    <t xml:space="preserve">Public Works OT Impacted by </t>
  </si>
  <si>
    <t xml:space="preserve">Tall ships and anniversary concert </t>
  </si>
  <si>
    <t xml:space="preserve">Cape Elizabeth Finances as of October 31, 2015 </t>
  </si>
  <si>
    <t>Gift shop sales improved in all months</t>
  </si>
  <si>
    <t>Amounts in 2015 are as of October 28th</t>
  </si>
  <si>
    <t xml:space="preserve">Health Insurance rates to Increase 10% on January  1 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</si>
</sst>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</cellStyleXfs>
  <cellXfs count="51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/>
    <xf numFmtId="0" fontId="5" fillId="5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0" fontId="5" fillId="9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7" fillId="4" borderId="0" xfId="5" applyFont="1"/>
    <xf numFmtId="164" fontId="8" fillId="2" borderId="0" xfId="3" applyNumberFormat="1" applyFont="1"/>
    <xf numFmtId="164" fontId="9" fillId="3" borderId="0" xfId="4" applyNumberFormat="1" applyFont="1"/>
    <xf numFmtId="164" fontId="5" fillId="0" borderId="0" xfId="0" applyNumberFormat="1" applyFont="1"/>
    <xf numFmtId="164" fontId="5" fillId="0" borderId="0" xfId="1" applyNumberFormat="1" applyFont="1"/>
    <xf numFmtId="10" fontId="5" fillId="0" borderId="0" xfId="2" applyNumberFormat="1" applyFont="1"/>
    <xf numFmtId="0" fontId="5" fillId="10" borderId="0" xfId="0" applyFont="1" applyFill="1"/>
    <xf numFmtId="164" fontId="5" fillId="10" borderId="0" xfId="1" applyNumberFormat="1" applyFont="1" applyFill="1"/>
    <xf numFmtId="0" fontId="5" fillId="11" borderId="0" xfId="0" applyFont="1" applyFill="1"/>
    <xf numFmtId="0" fontId="5" fillId="8" borderId="0" xfId="0" applyFont="1" applyFill="1"/>
    <xf numFmtId="14" fontId="5" fillId="8" borderId="0" xfId="0" applyNumberFormat="1" applyFont="1" applyFill="1"/>
    <xf numFmtId="164" fontId="5" fillId="8" borderId="0" xfId="1" applyNumberFormat="1" applyFont="1" applyFill="1"/>
    <xf numFmtId="164" fontId="5" fillId="8" borderId="0" xfId="0" applyNumberFormat="1" applyFont="1" applyFill="1"/>
    <xf numFmtId="10" fontId="5" fillId="11" borderId="0" xfId="0" applyNumberFormat="1" applyFont="1" applyFill="1"/>
    <xf numFmtId="0" fontId="5" fillId="12" borderId="0" xfId="0" applyFont="1" applyFill="1" applyAlignment="1">
      <alignment horizontal="center"/>
    </xf>
    <xf numFmtId="0" fontId="5" fillId="12" borderId="0" xfId="0" applyFont="1" applyFill="1"/>
    <xf numFmtId="164" fontId="5" fillId="12" borderId="0" xfId="1" applyNumberFormat="1" applyFont="1" applyFill="1"/>
    <xf numFmtId="0" fontId="5" fillId="13" borderId="0" xfId="0" applyFont="1" applyFill="1"/>
    <xf numFmtId="164" fontId="5" fillId="13" borderId="0" xfId="1" applyNumberFormat="1" applyFont="1" applyFill="1"/>
    <xf numFmtId="10" fontId="5" fillId="13" borderId="0" xfId="2" applyNumberFormat="1" applyFont="1" applyFill="1"/>
    <xf numFmtId="164" fontId="9" fillId="13" borderId="0" xfId="4" applyNumberFormat="1" applyFont="1" applyFill="1"/>
    <xf numFmtId="165" fontId="5" fillId="10" borderId="0" xfId="0" applyNumberFormat="1" applyFont="1" applyFill="1"/>
    <xf numFmtId="164" fontId="8" fillId="13" borderId="0" xfId="3" applyNumberFormat="1" applyFont="1" applyFill="1"/>
    <xf numFmtId="164" fontId="10" fillId="6" borderId="0" xfId="4" applyNumberFormat="1" applyFont="1" applyFill="1"/>
    <xf numFmtId="164" fontId="9" fillId="6" borderId="0" xfId="4" applyNumberFormat="1" applyFont="1" applyFill="1"/>
    <xf numFmtId="165" fontId="5" fillId="0" borderId="0" xfId="2" applyNumberFormat="1" applyFont="1" applyAlignment="1">
      <alignment horizontal="center"/>
    </xf>
    <xf numFmtId="164" fontId="5" fillId="10" borderId="0" xfId="1" applyNumberFormat="1" applyFont="1" applyFill="1" applyAlignment="1"/>
    <xf numFmtId="165" fontId="5" fillId="10" borderId="0" xfId="2" applyNumberFormat="1" applyFont="1" applyFill="1" applyAlignment="1"/>
    <xf numFmtId="164" fontId="2" fillId="2" borderId="0" xfId="3" applyNumberFormat="1"/>
    <xf numFmtId="164" fontId="4" fillId="4" borderId="0" xfId="5" applyNumberFormat="1"/>
    <xf numFmtId="0" fontId="2" fillId="2" borderId="0" xfId="3" applyAlignment="1">
      <alignment horizontal="center"/>
    </xf>
    <xf numFmtId="0" fontId="2" fillId="2" borderId="0" xfId="3"/>
    <xf numFmtId="10" fontId="2" fillId="2" borderId="0" xfId="3" applyNumberFormat="1"/>
    <xf numFmtId="0" fontId="1" fillId="2" borderId="0" xfId="3" applyFont="1"/>
    <xf numFmtId="164" fontId="1" fillId="2" borderId="0" xfId="3" applyNumberFormat="1" applyFont="1"/>
    <xf numFmtId="10" fontId="1" fillId="2" borderId="0" xfId="3" applyNumberFormat="1" applyFont="1"/>
    <xf numFmtId="0" fontId="1" fillId="2" borderId="0" xfId="3" applyFont="1" applyAlignment="1">
      <alignment horizontal="center"/>
    </xf>
    <xf numFmtId="0" fontId="5" fillId="14" borderId="0" xfId="0" applyFont="1" applyFill="1"/>
    <xf numFmtId="164" fontId="5" fillId="14" borderId="0" xfId="1" applyNumberFormat="1" applyFont="1" applyFill="1"/>
    <xf numFmtId="10" fontId="5" fillId="14" borderId="0" xfId="2" applyNumberFormat="1" applyFont="1" applyFill="1"/>
    <xf numFmtId="164" fontId="11" fillId="6" borderId="0" xfId="3" applyNumberFormat="1" applyFont="1" applyFill="1"/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</cellXfs>
  <cellStyles count="6">
    <cellStyle name="Bad" xfId="4" builtinId="27"/>
    <cellStyle name="Currency" xfId="1" builtinId="4"/>
    <cellStyle name="Good" xfId="3" builtinId="26"/>
    <cellStyle name="Neutral" xfId="5" builtinId="2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tabSelected="1" topLeftCell="A21" workbookViewId="0">
      <selection activeCell="A33" sqref="A33"/>
    </sheetView>
  </sheetViews>
  <sheetFormatPr defaultRowHeight="15" x14ac:dyDescent="0.25"/>
  <cols>
    <col min="1" max="1" width="30" style="2" customWidth="1"/>
    <col min="2" max="2" width="13.7109375" style="2" bestFit="1" customWidth="1"/>
    <col min="3" max="4" width="14.7109375" style="2" bestFit="1" customWidth="1"/>
    <col min="5" max="5" width="15.28515625" style="2" bestFit="1" customWidth="1"/>
    <col min="6" max="6" width="10.7109375" style="2" bestFit="1" customWidth="1"/>
    <col min="7" max="7" width="10.42578125" style="1" bestFit="1" customWidth="1"/>
    <col min="8" max="16384" width="9.140625" style="2"/>
  </cols>
  <sheetData>
    <row r="1" spans="1:7" x14ac:dyDescent="0.25">
      <c r="A1" s="49" t="s">
        <v>40</v>
      </c>
      <c r="B1" s="50"/>
      <c r="C1" s="50"/>
      <c r="D1" s="50"/>
      <c r="E1" s="50"/>
      <c r="F1" s="50"/>
      <c r="G1" s="50"/>
    </row>
    <row r="2" spans="1:7" x14ac:dyDescent="0.25">
      <c r="A2" s="50"/>
      <c r="B2" s="50"/>
      <c r="C2" s="50"/>
      <c r="D2" s="50"/>
      <c r="E2" s="50"/>
      <c r="F2" s="50"/>
      <c r="G2" s="50"/>
    </row>
    <row r="3" spans="1:7" ht="12.75" customHeight="1" x14ac:dyDescent="0.25">
      <c r="A3" s="50"/>
      <c r="B3" s="50"/>
      <c r="C3" s="50"/>
      <c r="D3" s="50"/>
      <c r="E3" s="50"/>
      <c r="F3" s="50"/>
      <c r="G3" s="50"/>
    </row>
    <row r="4" spans="1:7" x14ac:dyDescent="0.25">
      <c r="A4" s="3"/>
      <c r="B4" s="3" t="s">
        <v>5</v>
      </c>
      <c r="C4" s="4" t="s">
        <v>15</v>
      </c>
      <c r="D4" s="3" t="s">
        <v>0</v>
      </c>
      <c r="E4" s="4" t="s">
        <v>1</v>
      </c>
      <c r="F4" s="3" t="s">
        <v>16</v>
      </c>
      <c r="G4" s="3" t="s">
        <v>17</v>
      </c>
    </row>
    <row r="5" spans="1:7" x14ac:dyDescent="0.25">
      <c r="C5" s="4" t="s">
        <v>24</v>
      </c>
      <c r="E5" s="4" t="s">
        <v>24</v>
      </c>
      <c r="G5" s="1" t="s">
        <v>32</v>
      </c>
    </row>
    <row r="6" spans="1:7" x14ac:dyDescent="0.25">
      <c r="A6" s="38" t="s">
        <v>22</v>
      </c>
      <c r="B6" s="39"/>
      <c r="C6" s="39"/>
      <c r="D6" s="39"/>
      <c r="E6" s="39"/>
      <c r="F6" s="8"/>
    </row>
    <row r="7" spans="1:7" x14ac:dyDescent="0.25">
      <c r="A7" s="41" t="s">
        <v>2</v>
      </c>
      <c r="B7" s="42">
        <v>691500</v>
      </c>
      <c r="C7" s="43">
        <v>0.25590000000000002</v>
      </c>
      <c r="D7" s="42">
        <v>674751</v>
      </c>
      <c r="E7" s="43">
        <v>0.37490000000000001</v>
      </c>
      <c r="F7" s="9">
        <f>SUM(B7-D7)</f>
        <v>16749</v>
      </c>
      <c r="G7" s="33">
        <f>SUM(F7/D7)</f>
        <v>2.482249007411623E-2</v>
      </c>
    </row>
    <row r="8" spans="1:7" x14ac:dyDescent="0.25">
      <c r="A8" s="41" t="s">
        <v>3</v>
      </c>
      <c r="B8" s="42">
        <v>169755</v>
      </c>
      <c r="C8" s="43">
        <v>0.40799999999999997</v>
      </c>
      <c r="D8" s="42">
        <v>118902</v>
      </c>
      <c r="E8" s="43">
        <v>0.26319999999999999</v>
      </c>
      <c r="F8" s="36">
        <f t="shared" ref="F8:F29" si="0">SUM(B8-D8)</f>
        <v>50853</v>
      </c>
      <c r="G8" s="33">
        <f t="shared" ref="G8:G14" si="1">SUM(F8/D8)</f>
        <v>0.42768834838774789</v>
      </c>
    </row>
    <row r="9" spans="1:7" x14ac:dyDescent="0.25">
      <c r="A9" s="41" t="s">
        <v>4</v>
      </c>
      <c r="B9" s="42">
        <v>40258</v>
      </c>
      <c r="C9" s="43">
        <v>0.14219999999999999</v>
      </c>
      <c r="D9" s="42">
        <v>62114</v>
      </c>
      <c r="E9" s="43">
        <v>0.51759999999999995</v>
      </c>
      <c r="F9" s="10">
        <f t="shared" si="0"/>
        <v>-21856</v>
      </c>
      <c r="G9" s="33">
        <f t="shared" si="1"/>
        <v>-0.35186914383230833</v>
      </c>
    </row>
    <row r="10" spans="1:7" x14ac:dyDescent="0.25">
      <c r="A10" s="41" t="s">
        <v>6</v>
      </c>
      <c r="B10" s="42">
        <v>0</v>
      </c>
      <c r="C10" s="43">
        <v>0</v>
      </c>
      <c r="D10" s="42">
        <v>0</v>
      </c>
      <c r="E10" s="43">
        <v>0</v>
      </c>
      <c r="F10" s="37">
        <f t="shared" si="0"/>
        <v>0</v>
      </c>
      <c r="G10" s="33"/>
    </row>
    <row r="11" spans="1:7" x14ac:dyDescent="0.25">
      <c r="A11" s="41" t="s">
        <v>23</v>
      </c>
      <c r="B11" s="42">
        <v>850920</v>
      </c>
      <c r="C11" s="43"/>
      <c r="D11" s="42">
        <v>827379</v>
      </c>
      <c r="E11" s="43">
        <v>0.3266</v>
      </c>
      <c r="F11" s="36">
        <f t="shared" si="0"/>
        <v>23541</v>
      </c>
      <c r="G11" s="33">
        <f t="shared" si="1"/>
        <v>2.8452498794385644E-2</v>
      </c>
    </row>
    <row r="12" spans="1:7" x14ac:dyDescent="0.25">
      <c r="A12" s="44" t="s">
        <v>21</v>
      </c>
      <c r="B12" s="42"/>
      <c r="C12" s="43"/>
      <c r="D12" s="42"/>
      <c r="E12" s="43"/>
      <c r="F12" s="11"/>
      <c r="G12" s="33"/>
    </row>
    <row r="13" spans="1:7" x14ac:dyDescent="0.25">
      <c r="A13" s="41" t="s">
        <v>7</v>
      </c>
      <c r="B13" s="42">
        <v>705891</v>
      </c>
      <c r="C13" s="43">
        <v>0.36570000000000003</v>
      </c>
      <c r="D13" s="42">
        <v>671043</v>
      </c>
      <c r="E13" s="43">
        <v>0.36770000000000003</v>
      </c>
      <c r="F13" s="9">
        <f t="shared" si="0"/>
        <v>34848</v>
      </c>
      <c r="G13" s="33">
        <f t="shared" si="1"/>
        <v>5.1931098305175671E-2</v>
      </c>
    </row>
    <row r="14" spans="1:7" x14ac:dyDescent="0.25">
      <c r="A14" s="41" t="s">
        <v>8</v>
      </c>
      <c r="B14" s="42">
        <v>442630</v>
      </c>
      <c r="C14" s="43">
        <v>0.92530000000000001</v>
      </c>
      <c r="D14" s="42">
        <v>400149</v>
      </c>
      <c r="E14" s="43">
        <v>0.80030000000000001</v>
      </c>
      <c r="F14" s="36">
        <f t="shared" si="0"/>
        <v>42481</v>
      </c>
      <c r="G14" s="33">
        <f t="shared" si="1"/>
        <v>0.10616295429952342</v>
      </c>
    </row>
    <row r="15" spans="1:7" x14ac:dyDescent="0.25">
      <c r="A15" s="39"/>
      <c r="B15" s="36"/>
      <c r="C15" s="40"/>
      <c r="D15" s="36"/>
      <c r="E15" s="40"/>
      <c r="F15" s="10"/>
    </row>
    <row r="16" spans="1:7" x14ac:dyDescent="0.25">
      <c r="A16" s="25" t="s">
        <v>34</v>
      </c>
      <c r="B16" s="26"/>
      <c r="C16" s="27"/>
      <c r="D16" s="26"/>
      <c r="E16" s="27"/>
      <c r="F16" s="28"/>
    </row>
    <row r="17" spans="1:7" x14ac:dyDescent="0.25">
      <c r="A17" s="25" t="s">
        <v>41</v>
      </c>
      <c r="B17" s="26"/>
      <c r="C17" s="27"/>
      <c r="D17" s="26"/>
      <c r="E17" s="27"/>
      <c r="F17" s="28"/>
    </row>
    <row r="18" spans="1:7" x14ac:dyDescent="0.25">
      <c r="A18" s="2" t="s">
        <v>42</v>
      </c>
      <c r="B18" s="12"/>
      <c r="C18" s="13"/>
      <c r="D18" s="12"/>
      <c r="E18" s="13"/>
      <c r="F18" s="11"/>
    </row>
    <row r="19" spans="1:7" x14ac:dyDescent="0.25">
      <c r="B19" s="12"/>
      <c r="C19" s="13"/>
      <c r="D19" s="12"/>
      <c r="E19" s="13"/>
      <c r="F19" s="11"/>
    </row>
    <row r="20" spans="1:7" x14ac:dyDescent="0.25">
      <c r="B20" s="3" t="s">
        <v>5</v>
      </c>
      <c r="C20" s="4" t="s">
        <v>15</v>
      </c>
      <c r="D20" s="3" t="s">
        <v>0</v>
      </c>
      <c r="E20" s="4" t="s">
        <v>1</v>
      </c>
      <c r="F20" s="3" t="s">
        <v>16</v>
      </c>
      <c r="G20" s="3" t="s">
        <v>17</v>
      </c>
    </row>
    <row r="21" spans="1:7" x14ac:dyDescent="0.25">
      <c r="A21" s="6" t="s">
        <v>9</v>
      </c>
      <c r="C21" s="4" t="s">
        <v>24</v>
      </c>
      <c r="E21" s="4" t="s">
        <v>24</v>
      </c>
      <c r="G21" s="1" t="s">
        <v>33</v>
      </c>
    </row>
    <row r="22" spans="1:7" x14ac:dyDescent="0.25">
      <c r="A22" s="45" t="s">
        <v>14</v>
      </c>
      <c r="B22" s="46">
        <v>153079</v>
      </c>
      <c r="C22" s="47">
        <v>0.25</v>
      </c>
      <c r="D22" s="46">
        <v>160578</v>
      </c>
      <c r="E22" s="47">
        <v>0.28000000000000003</v>
      </c>
      <c r="F22" s="32">
        <f t="shared" si="0"/>
        <v>-7499</v>
      </c>
      <c r="G22" s="33">
        <f>SUM(F22/D22)</f>
        <v>-4.6700046083523274E-2</v>
      </c>
    </row>
    <row r="23" spans="1:7" x14ac:dyDescent="0.25">
      <c r="A23" s="45" t="s">
        <v>10</v>
      </c>
      <c r="B23" s="46">
        <v>32934</v>
      </c>
      <c r="C23" s="47">
        <v>0.33</v>
      </c>
      <c r="D23" s="46">
        <v>29471</v>
      </c>
      <c r="E23" s="47">
        <v>0.3</v>
      </c>
      <c r="F23" s="36">
        <f t="shared" si="0"/>
        <v>3463</v>
      </c>
      <c r="G23" s="33">
        <f t="shared" ref="G23:G29" si="2">SUM(F23/D23)</f>
        <v>0.11750534423670728</v>
      </c>
    </row>
    <row r="24" spans="1:7" x14ac:dyDescent="0.25">
      <c r="A24" s="45" t="s">
        <v>11</v>
      </c>
      <c r="B24" s="46">
        <v>9865</v>
      </c>
      <c r="C24" s="47">
        <v>0.1</v>
      </c>
      <c r="D24" s="46">
        <v>7063</v>
      </c>
      <c r="E24" s="47">
        <v>7.0000000000000007E-2</v>
      </c>
      <c r="F24" s="31">
        <f t="shared" si="0"/>
        <v>2802</v>
      </c>
      <c r="G24" s="33">
        <f t="shared" si="2"/>
        <v>0.3967152767945632</v>
      </c>
    </row>
    <row r="25" spans="1:7" x14ac:dyDescent="0.25">
      <c r="A25" s="45" t="s">
        <v>29</v>
      </c>
      <c r="B25" s="46">
        <v>15903</v>
      </c>
      <c r="C25" s="47">
        <v>0.38779999999999998</v>
      </c>
      <c r="D25" s="46">
        <v>7393</v>
      </c>
      <c r="E25" s="47">
        <v>0.13070000000000001</v>
      </c>
      <c r="F25" s="36">
        <f t="shared" si="0"/>
        <v>8510</v>
      </c>
      <c r="G25" s="33">
        <f t="shared" si="2"/>
        <v>1.1510888678479643</v>
      </c>
    </row>
    <row r="26" spans="1:7" x14ac:dyDescent="0.25">
      <c r="A26" s="45" t="s">
        <v>30</v>
      </c>
      <c r="B26" s="46">
        <v>19097</v>
      </c>
      <c r="C26" s="47">
        <v>0.21</v>
      </c>
      <c r="D26" s="46">
        <v>21198</v>
      </c>
      <c r="E26" s="47">
        <v>0.28999999999999998</v>
      </c>
      <c r="F26" s="36">
        <f t="shared" si="0"/>
        <v>-2101</v>
      </c>
      <c r="G26" s="33">
        <f t="shared" si="2"/>
        <v>-9.9113123879611284E-2</v>
      </c>
    </row>
    <row r="27" spans="1:7" x14ac:dyDescent="0.25">
      <c r="A27" s="45" t="s">
        <v>12</v>
      </c>
      <c r="B27" s="46">
        <v>0</v>
      </c>
      <c r="C27" s="47">
        <v>0</v>
      </c>
      <c r="D27" s="46">
        <v>0</v>
      </c>
      <c r="E27" s="47">
        <v>0</v>
      </c>
      <c r="F27" s="31">
        <f t="shared" si="0"/>
        <v>0</v>
      </c>
      <c r="G27" s="33"/>
    </row>
    <row r="28" spans="1:7" x14ac:dyDescent="0.25">
      <c r="A28" s="45" t="s">
        <v>13</v>
      </c>
      <c r="B28" s="46">
        <v>527910</v>
      </c>
      <c r="C28" s="47">
        <v>0.45</v>
      </c>
      <c r="D28" s="46">
        <v>592861</v>
      </c>
      <c r="E28" s="47">
        <v>0.67</v>
      </c>
      <c r="F28" s="30">
        <f t="shared" si="0"/>
        <v>-64951</v>
      </c>
      <c r="G28" s="33"/>
    </row>
    <row r="29" spans="1:7" x14ac:dyDescent="0.25">
      <c r="A29" s="45" t="s">
        <v>31</v>
      </c>
      <c r="B29" s="46">
        <v>22616</v>
      </c>
      <c r="C29" s="47">
        <v>0.5</v>
      </c>
      <c r="D29" s="46">
        <v>15599</v>
      </c>
      <c r="E29" s="47">
        <v>0.45</v>
      </c>
      <c r="F29" s="48">
        <f t="shared" si="0"/>
        <v>7017</v>
      </c>
      <c r="G29" s="33">
        <f t="shared" si="2"/>
        <v>0.44983652798256296</v>
      </c>
    </row>
    <row r="30" spans="1:7" x14ac:dyDescent="0.25">
      <c r="E30" s="13"/>
    </row>
    <row r="31" spans="1:7" x14ac:dyDescent="0.25">
      <c r="A31" s="2" t="s">
        <v>38</v>
      </c>
      <c r="E31" s="13"/>
    </row>
    <row r="32" spans="1:7" x14ac:dyDescent="0.25">
      <c r="A32" s="2" t="s">
        <v>39</v>
      </c>
      <c r="E32" s="13"/>
    </row>
    <row r="33" spans="1:7" x14ac:dyDescent="0.25">
      <c r="A33" s="2" t="s">
        <v>43</v>
      </c>
      <c r="E33" s="13"/>
    </row>
    <row r="34" spans="1:7" x14ac:dyDescent="0.25">
      <c r="E34" s="13"/>
    </row>
    <row r="35" spans="1:7" x14ac:dyDescent="0.25">
      <c r="E35" s="13"/>
    </row>
    <row r="36" spans="1:7" x14ac:dyDescent="0.25">
      <c r="E36" s="13"/>
    </row>
    <row r="37" spans="1:7" x14ac:dyDescent="0.25">
      <c r="A37" s="14" t="s">
        <v>18</v>
      </c>
      <c r="B37" s="15"/>
      <c r="C37" s="29"/>
      <c r="D37" s="34"/>
      <c r="E37" s="35"/>
    </row>
    <row r="38" spans="1:7" x14ac:dyDescent="0.25">
      <c r="E38" s="13"/>
    </row>
    <row r="39" spans="1:7" x14ac:dyDescent="0.25">
      <c r="A39" s="7" t="s">
        <v>19</v>
      </c>
      <c r="B39" s="16"/>
      <c r="C39" s="16"/>
      <c r="D39" s="16"/>
      <c r="E39" s="21"/>
      <c r="F39" s="16"/>
      <c r="G39" s="7"/>
    </row>
    <row r="40" spans="1:7" x14ac:dyDescent="0.25">
      <c r="A40" s="16"/>
      <c r="B40" s="16"/>
      <c r="C40" s="16"/>
      <c r="D40" s="16"/>
      <c r="E40" s="16"/>
      <c r="F40" s="16"/>
      <c r="G40" s="7"/>
    </row>
    <row r="41" spans="1:7" x14ac:dyDescent="0.25">
      <c r="A41" s="16"/>
      <c r="B41" s="16"/>
      <c r="C41" s="16"/>
      <c r="D41" s="16"/>
      <c r="E41" s="16"/>
      <c r="F41" s="16"/>
      <c r="G41" s="7"/>
    </row>
    <row r="42" spans="1:7" x14ac:dyDescent="0.25">
      <c r="A42" s="16"/>
      <c r="B42" s="16"/>
      <c r="C42" s="16"/>
      <c r="D42" s="16"/>
      <c r="E42" s="16"/>
      <c r="F42" s="16"/>
      <c r="G42" s="7"/>
    </row>
    <row r="43" spans="1:7" x14ac:dyDescent="0.25">
      <c r="A43" s="16"/>
      <c r="B43" s="16"/>
      <c r="C43" s="16"/>
      <c r="D43" s="16"/>
      <c r="E43" s="16"/>
      <c r="F43" s="16"/>
      <c r="G43" s="7"/>
    </row>
    <row r="44" spans="1:7" x14ac:dyDescent="0.25">
      <c r="A44" s="16"/>
      <c r="B44" s="16"/>
      <c r="C44" s="16"/>
      <c r="D44" s="16"/>
      <c r="E44" s="16"/>
      <c r="F44" s="16"/>
      <c r="G44" s="7"/>
    </row>
    <row r="46" spans="1:7" x14ac:dyDescent="0.25">
      <c r="A46" s="22" t="s">
        <v>25</v>
      </c>
      <c r="B46" s="23"/>
      <c r="C46" s="23"/>
      <c r="D46" s="23"/>
      <c r="E46" s="23"/>
      <c r="F46" s="23"/>
      <c r="G46" s="22"/>
    </row>
    <row r="47" spans="1:7" x14ac:dyDescent="0.25">
      <c r="A47" s="23" t="s">
        <v>35</v>
      </c>
      <c r="B47" s="24">
        <v>17247295</v>
      </c>
      <c r="C47" s="23"/>
      <c r="D47" s="23"/>
      <c r="E47" s="23"/>
      <c r="F47" s="23"/>
      <c r="G47" s="22"/>
    </row>
    <row r="48" spans="1:7" x14ac:dyDescent="0.25">
      <c r="A48" s="23" t="s">
        <v>36</v>
      </c>
      <c r="B48" s="24">
        <v>2193239</v>
      </c>
      <c r="C48" s="23"/>
      <c r="D48" s="23"/>
      <c r="E48" s="23"/>
      <c r="F48" s="23"/>
      <c r="G48" s="22"/>
    </row>
    <row r="49" spans="1:7" x14ac:dyDescent="0.25">
      <c r="A49" s="23" t="s">
        <v>20</v>
      </c>
      <c r="B49" s="24"/>
      <c r="C49" s="23"/>
      <c r="D49" s="23"/>
      <c r="E49" s="23"/>
      <c r="F49" s="23"/>
      <c r="G49" s="22"/>
    </row>
    <row r="50" spans="1:7" x14ac:dyDescent="0.25">
      <c r="A50" s="23" t="s">
        <v>37</v>
      </c>
      <c r="B50" s="24">
        <f>SUM(B47+B49-B48)</f>
        <v>15054056</v>
      </c>
      <c r="C50" s="23"/>
      <c r="D50" s="23"/>
      <c r="E50" s="23"/>
      <c r="F50" s="23"/>
      <c r="G50" s="22"/>
    </row>
    <row r="52" spans="1:7" x14ac:dyDescent="0.25">
      <c r="A52" s="17" t="s">
        <v>26</v>
      </c>
      <c r="B52" s="18">
        <v>42185</v>
      </c>
      <c r="C52" s="18">
        <v>41820</v>
      </c>
      <c r="D52" s="17"/>
      <c r="E52" s="17"/>
      <c r="F52" s="17"/>
      <c r="G52" s="5"/>
    </row>
    <row r="53" spans="1:7" x14ac:dyDescent="0.25">
      <c r="A53" s="17" t="s">
        <v>27</v>
      </c>
      <c r="B53" s="19">
        <v>3238780</v>
      </c>
      <c r="C53" s="19">
        <v>2904699</v>
      </c>
      <c r="D53" s="17"/>
      <c r="E53" s="17"/>
      <c r="F53" s="17"/>
      <c r="G53" s="5"/>
    </row>
    <row r="54" spans="1:7" x14ac:dyDescent="0.25">
      <c r="A54" s="17" t="s">
        <v>28</v>
      </c>
      <c r="B54" s="19">
        <v>1188133</v>
      </c>
      <c r="C54" s="19">
        <v>921915</v>
      </c>
      <c r="D54" s="17"/>
      <c r="E54" s="17"/>
      <c r="F54" s="17"/>
      <c r="G54" s="5"/>
    </row>
    <row r="55" spans="1:7" x14ac:dyDescent="0.25">
      <c r="A55" s="17"/>
      <c r="B55" s="20">
        <f>SUM(B53:B54)</f>
        <v>4426913</v>
      </c>
      <c r="C55" s="20">
        <f>SUM(C53:C54)</f>
        <v>3826614</v>
      </c>
      <c r="D55" s="17"/>
      <c r="E55" s="17"/>
      <c r="F55" s="17"/>
      <c r="G55" s="5"/>
    </row>
  </sheetData>
  <mergeCells count="1">
    <mergeCell ref="A1:G3"/>
  </mergeCells>
  <printOptions gridLines="1"/>
  <pageMargins left="0.25" right="0.25" top="0" bottom="0.75" header="1.8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Town of Cape Elizabeth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McGovern</dc:creator>
  <cp:lastModifiedBy>Michael McGovern</cp:lastModifiedBy>
  <cp:lastPrinted>2015-09-01T12:54:33Z</cp:lastPrinted>
  <dcterms:created xsi:type="dcterms:W3CDTF">2015-04-02T12:28:09Z</dcterms:created>
  <dcterms:modified xsi:type="dcterms:W3CDTF">2015-10-28T15:51:11Z</dcterms:modified>
</cp:coreProperties>
</file>