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Sheet1!$A$1:$H$56</definedName>
  </definedNames>
  <calcPr calcId="145621"/>
</workbook>
</file>

<file path=xl/calcChain.xml><?xml version="1.0" encoding="utf-8"?>
<calcChain xmlns="http://schemas.openxmlformats.org/spreadsheetml/2006/main">
  <c r="F30" i="1" l="1"/>
  <c r="F26" i="1"/>
  <c r="F27" i="1"/>
  <c r="B56" i="1" l="1"/>
  <c r="F11" i="1"/>
  <c r="B51" i="1"/>
  <c r="F8" i="1" l="1"/>
  <c r="F9" i="1"/>
  <c r="F10" i="1"/>
  <c r="F13" i="1"/>
  <c r="F14" i="1"/>
  <c r="F23" i="1"/>
  <c r="F24" i="1"/>
  <c r="F25" i="1"/>
  <c r="F28" i="1"/>
  <c r="F29" i="1"/>
  <c r="F7" i="1"/>
</calcChain>
</file>

<file path=xl/sharedStrings.xml><?xml version="1.0" encoding="utf-8"?>
<sst xmlns="http://schemas.openxmlformats.org/spreadsheetml/2006/main" count="78" uniqueCount="59">
  <si>
    <t>Previous Year $</t>
  </si>
  <si>
    <t>Previous Year %</t>
  </si>
  <si>
    <t>Excise  Taxes</t>
  </si>
  <si>
    <t>Revenue Sharing</t>
  </si>
  <si>
    <t>Building Permits</t>
  </si>
  <si>
    <t>Current Year $</t>
  </si>
  <si>
    <t>Cable Franchise Fee</t>
  </si>
  <si>
    <t>Sewer Fees</t>
  </si>
  <si>
    <t>PHL Gift Shop Sales</t>
  </si>
  <si>
    <t>Expenditures</t>
  </si>
  <si>
    <t>Police Overtime</t>
  </si>
  <si>
    <t>Public Works Overtime</t>
  </si>
  <si>
    <t>Salt</t>
  </si>
  <si>
    <t>Debt Service</t>
  </si>
  <si>
    <t>Health Insurance</t>
  </si>
  <si>
    <t xml:space="preserve">Current Year % </t>
  </si>
  <si>
    <t xml:space="preserve">$ Change </t>
  </si>
  <si>
    <t xml:space="preserve">On Track </t>
  </si>
  <si>
    <t>Yes</t>
  </si>
  <si>
    <t>Over</t>
  </si>
  <si>
    <t>Over+</t>
  </si>
  <si>
    <t>No-</t>
  </si>
  <si>
    <t>Taxes Receivable</t>
  </si>
  <si>
    <t>Other News</t>
  </si>
  <si>
    <t>$1.75 borrowed in March for five school projects.</t>
  </si>
  <si>
    <t>$4.0 million borrowed in March for library project</t>
  </si>
  <si>
    <t>Moody's reaffirmed AA1 Bond Rating</t>
  </si>
  <si>
    <t>S&amp;P affirmed AAA Bond Rating</t>
  </si>
  <si>
    <t>Debt Balance 6/30/2014</t>
  </si>
  <si>
    <t>To Be Retired in FY 2015</t>
  </si>
  <si>
    <t>New Debt Issued</t>
  </si>
  <si>
    <t>Projected Balance 6/30/2015</t>
  </si>
  <si>
    <t>(Net of Premium)</t>
  </si>
  <si>
    <t xml:space="preserve">Other Funds </t>
  </si>
  <si>
    <t>Key Revenues</t>
  </si>
  <si>
    <t>State School Subsidy</t>
  </si>
  <si>
    <t>of Budget</t>
  </si>
  <si>
    <t>Debt Status</t>
  </si>
  <si>
    <t>Unassigned Fund Balances</t>
  </si>
  <si>
    <t>Municipal</t>
  </si>
  <si>
    <t>School Reserved</t>
  </si>
  <si>
    <t xml:space="preserve">Notes: Excise Tax revenue up nearly every month due to new vehicle purchases and new homes in two neighborhoods. </t>
  </si>
  <si>
    <t>Building permit income and revenue sharing  are down but meeting budget</t>
  </si>
  <si>
    <t>Gift shop sales are showing weakness based on one weekend shutdown with computer problems and rainy weekends in 2014</t>
  </si>
  <si>
    <t xml:space="preserve">Notes: Public works salt and overtime projected to exceed budget and fuel and mainenance accounts due to winter severity. </t>
  </si>
  <si>
    <t>Public Works Diesel and Gasoline</t>
  </si>
  <si>
    <t>Public Works Vehicle Maint.</t>
  </si>
  <si>
    <t xml:space="preserve">Fuel accounts also impacted by employee error in having tank filled with wrong fuel </t>
  </si>
  <si>
    <t>Legal Services</t>
  </si>
  <si>
    <t xml:space="preserve">No </t>
  </si>
  <si>
    <t>Disaster area declaration for winter snow storm expected to provide about $50,000 in unanticipated revenue.</t>
  </si>
  <si>
    <t xml:space="preserve">Public works winter accounts, maintenance and fuel accounts are already $80,135 over budget with 2 months more fuel and maintenance costs. </t>
  </si>
  <si>
    <t>Taxes were Due April 2nd</t>
  </si>
  <si>
    <t xml:space="preserve">Cape Elizabeth Finances as of May 31, 2015 </t>
  </si>
  <si>
    <t xml:space="preserve">Overall forecast is revenues over by $532,000 and expenditures by $175,000 thus net gain of $357,000. </t>
  </si>
  <si>
    <t xml:space="preserve">Including overlay, general fund revenues are anticipated to exceed budget by $532,000. </t>
  </si>
  <si>
    <t xml:space="preserve">Town Hall Mold Remedition program estimated at $70,000 unbudgeted with $65,385 already paid. </t>
  </si>
  <si>
    <t>Recycling study has cost $66,047 thus far</t>
  </si>
  <si>
    <t xml:space="preserve"> Proposed FY 2016 Budget approved by town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</si>
</sst>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164" fontId="3" fillId="3" borderId="0" xfId="4" applyNumberFormat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6" borderId="0" xfId="0" applyFont="1" applyFill="1"/>
    <xf numFmtId="0" fontId="7" fillId="4" borderId="0" xfId="5" applyFont="1"/>
    <xf numFmtId="164" fontId="5" fillId="6" borderId="0" xfId="1" applyNumberFormat="1" applyFont="1" applyFill="1"/>
    <xf numFmtId="10" fontId="5" fillId="6" borderId="0" xfId="2" applyNumberFormat="1" applyFont="1" applyFill="1"/>
    <xf numFmtId="164" fontId="8" fillId="2" borderId="0" xfId="3" applyNumberFormat="1" applyFont="1"/>
    <xf numFmtId="164" fontId="9" fillId="3" borderId="0" xfId="4" applyNumberFormat="1" applyFont="1"/>
    <xf numFmtId="164" fontId="5" fillId="0" borderId="0" xfId="0" applyNumberFormat="1" applyFont="1"/>
    <xf numFmtId="164" fontId="5" fillId="0" borderId="0" xfId="1" applyNumberFormat="1" applyFont="1"/>
    <xf numFmtId="10" fontId="5" fillId="0" borderId="0" xfId="2" applyNumberFormat="1" applyFont="1"/>
    <xf numFmtId="164" fontId="5" fillId="9" borderId="0" xfId="1" applyNumberFormat="1" applyFont="1" applyFill="1"/>
    <xf numFmtId="10" fontId="5" fillId="9" borderId="0" xfId="2" applyNumberFormat="1" applyFont="1" applyFill="1"/>
    <xf numFmtId="0" fontId="5" fillId="9" borderId="0" xfId="0" applyFont="1" applyFill="1"/>
    <xf numFmtId="0" fontId="5" fillId="10" borderId="0" xfId="0" applyFont="1" applyFill="1"/>
    <xf numFmtId="164" fontId="5" fillId="10" borderId="0" xfId="1" applyNumberFormat="1" applyFont="1" applyFill="1"/>
    <xf numFmtId="0" fontId="5" fillId="11" borderId="0" xfId="0" applyFont="1" applyFill="1"/>
    <xf numFmtId="0" fontId="5" fillId="8" borderId="0" xfId="0" applyFont="1" applyFill="1"/>
    <xf numFmtId="14" fontId="5" fillId="8" borderId="0" xfId="0" applyNumberFormat="1" applyFont="1" applyFill="1"/>
    <xf numFmtId="164" fontId="5" fillId="8" borderId="0" xfId="1" applyNumberFormat="1" applyFont="1" applyFill="1"/>
    <xf numFmtId="164" fontId="5" fillId="8" borderId="0" xfId="0" applyNumberFormat="1" applyFont="1" applyFill="1"/>
    <xf numFmtId="10" fontId="5" fillId="11" borderId="0" xfId="0" applyNumberFormat="1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/>
    <xf numFmtId="164" fontId="5" fillId="12" borderId="0" xfId="1" applyNumberFormat="1" applyFont="1" applyFill="1"/>
    <xf numFmtId="0" fontId="5" fillId="13" borderId="0" xfId="0" applyFont="1" applyFill="1"/>
    <xf numFmtId="164" fontId="5" fillId="13" borderId="0" xfId="1" applyNumberFormat="1" applyFont="1" applyFill="1"/>
    <xf numFmtId="10" fontId="5" fillId="13" borderId="0" xfId="2" applyNumberFormat="1" applyFont="1" applyFill="1"/>
    <xf numFmtId="164" fontId="9" fillId="13" borderId="0" xfId="4" applyNumberFormat="1" applyFont="1" applyFill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10" borderId="0" xfId="0" applyFont="1" applyFill="1" applyAlignment="1">
      <alignment horizontal="center"/>
    </xf>
    <xf numFmtId="165" fontId="5" fillId="10" borderId="0" xfId="0" applyNumberFormat="1" applyFont="1" applyFill="1"/>
  </cellXfs>
  <cellStyles count="6">
    <cellStyle name="Bad" xfId="4" builtinId="27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2" workbookViewId="0">
      <selection activeCell="A46" sqref="A46"/>
    </sheetView>
  </sheetViews>
  <sheetFormatPr defaultRowHeight="15" x14ac:dyDescent="0.25"/>
  <cols>
    <col min="1" max="1" width="30" style="2" customWidth="1"/>
    <col min="2" max="2" width="15.28515625" style="2" bestFit="1" customWidth="1"/>
    <col min="3" max="3" width="16.42578125" style="2" customWidth="1"/>
    <col min="4" max="4" width="18.7109375" style="2" bestFit="1" customWidth="1"/>
    <col min="5" max="5" width="15.140625" style="2" bestFit="1" customWidth="1"/>
    <col min="6" max="6" width="11.5703125" style="2" bestFit="1" customWidth="1"/>
    <col min="7" max="7" width="9" style="1" bestFit="1" customWidth="1"/>
    <col min="8" max="16384" width="9.140625" style="2"/>
  </cols>
  <sheetData>
    <row r="1" spans="1:7" x14ac:dyDescent="0.25">
      <c r="A1" s="37" t="s">
        <v>53</v>
      </c>
      <c r="B1" s="38"/>
      <c r="C1" s="38"/>
      <c r="D1" s="38"/>
      <c r="E1" s="38"/>
      <c r="F1" s="38"/>
      <c r="G1" s="38"/>
    </row>
    <row r="2" spans="1:7" x14ac:dyDescent="0.25">
      <c r="A2" s="38"/>
      <c r="B2" s="38"/>
      <c r="C2" s="38"/>
      <c r="D2" s="38"/>
      <c r="E2" s="38"/>
      <c r="F2" s="38"/>
      <c r="G2" s="38"/>
    </row>
    <row r="3" spans="1:7" ht="36.75" customHeight="1" x14ac:dyDescent="0.25">
      <c r="A3" s="38"/>
      <c r="B3" s="38"/>
      <c r="C3" s="38"/>
      <c r="D3" s="38"/>
      <c r="E3" s="38"/>
      <c r="F3" s="38"/>
      <c r="G3" s="38"/>
    </row>
    <row r="4" spans="1:7" x14ac:dyDescent="0.25">
      <c r="A4" s="4"/>
      <c r="B4" s="4" t="s">
        <v>5</v>
      </c>
      <c r="C4" s="6" t="s">
        <v>15</v>
      </c>
      <c r="D4" s="4" t="s">
        <v>0</v>
      </c>
      <c r="E4" s="6" t="s">
        <v>1</v>
      </c>
      <c r="F4" s="4" t="s">
        <v>16</v>
      </c>
      <c r="G4" s="4" t="s">
        <v>17</v>
      </c>
    </row>
    <row r="5" spans="1:7" x14ac:dyDescent="0.25">
      <c r="C5" s="6" t="s">
        <v>36</v>
      </c>
      <c r="E5" s="6" t="s">
        <v>36</v>
      </c>
    </row>
    <row r="6" spans="1:7" x14ac:dyDescent="0.25">
      <c r="A6" s="5" t="s">
        <v>34</v>
      </c>
      <c r="B6" s="10"/>
      <c r="C6" s="10"/>
      <c r="D6" s="10"/>
      <c r="E6" s="10"/>
      <c r="F6" s="11"/>
    </row>
    <row r="7" spans="1:7" x14ac:dyDescent="0.25">
      <c r="A7" s="10" t="s">
        <v>2</v>
      </c>
      <c r="B7" s="12">
        <v>1726799</v>
      </c>
      <c r="C7" s="13">
        <v>0.95930000000000004</v>
      </c>
      <c r="D7" s="12">
        <v>1642053</v>
      </c>
      <c r="E7" s="13">
        <v>0.86370000000000002</v>
      </c>
      <c r="F7" s="14">
        <f>SUM(B7-D7)</f>
        <v>84746</v>
      </c>
      <c r="G7" s="1" t="s">
        <v>20</v>
      </c>
    </row>
    <row r="8" spans="1:7" x14ac:dyDescent="0.25">
      <c r="A8" s="10" t="s">
        <v>3</v>
      </c>
      <c r="B8" s="12">
        <v>398343</v>
      </c>
      <c r="C8" s="13">
        <v>0.88180000000000003</v>
      </c>
      <c r="D8" s="12">
        <v>400463</v>
      </c>
      <c r="E8" s="13">
        <v>0.76680000000000004</v>
      </c>
      <c r="F8" s="15">
        <f t="shared" ref="F8:F30" si="0">SUM(B8-D8)</f>
        <v>-2120</v>
      </c>
      <c r="G8" s="1" t="s">
        <v>18</v>
      </c>
    </row>
    <row r="9" spans="1:7" x14ac:dyDescent="0.25">
      <c r="A9" s="10" t="s">
        <v>4</v>
      </c>
      <c r="B9" s="12">
        <v>141535</v>
      </c>
      <c r="C9" s="13">
        <v>1.1795</v>
      </c>
      <c r="D9" s="12">
        <v>137707</v>
      </c>
      <c r="E9" s="13">
        <v>1.3977999999999999</v>
      </c>
      <c r="F9" s="15">
        <f t="shared" si="0"/>
        <v>3828</v>
      </c>
      <c r="G9" s="1" t="s">
        <v>20</v>
      </c>
    </row>
    <row r="10" spans="1:7" x14ac:dyDescent="0.25">
      <c r="A10" s="10" t="s">
        <v>6</v>
      </c>
      <c r="B10" s="12">
        <v>154215</v>
      </c>
      <c r="C10" s="13">
        <v>1.028</v>
      </c>
      <c r="D10" s="12">
        <v>152868</v>
      </c>
      <c r="E10" s="13">
        <v>0.98619999999999997</v>
      </c>
      <c r="F10" s="14">
        <f t="shared" si="0"/>
        <v>1347</v>
      </c>
      <c r="G10" s="1" t="s">
        <v>18</v>
      </c>
    </row>
    <row r="11" spans="1:7" x14ac:dyDescent="0.25">
      <c r="A11" s="10" t="s">
        <v>35</v>
      </c>
      <c r="B11" s="12">
        <v>2275229</v>
      </c>
      <c r="C11" s="13">
        <v>0.8982</v>
      </c>
      <c r="D11" s="12">
        <v>2402751</v>
      </c>
      <c r="E11" s="13">
        <v>0.83299999999999996</v>
      </c>
      <c r="F11" s="3">
        <f t="shared" si="0"/>
        <v>-127522</v>
      </c>
      <c r="G11" s="1" t="s">
        <v>18</v>
      </c>
    </row>
    <row r="12" spans="1:7" x14ac:dyDescent="0.25">
      <c r="A12" s="5" t="s">
        <v>33</v>
      </c>
      <c r="B12" s="12"/>
      <c r="C12" s="13"/>
      <c r="D12" s="12"/>
      <c r="E12" s="13"/>
      <c r="F12" s="16"/>
    </row>
    <row r="13" spans="1:7" x14ac:dyDescent="0.25">
      <c r="A13" s="10" t="s">
        <v>7</v>
      </c>
      <c r="B13" s="12">
        <v>1789942</v>
      </c>
      <c r="C13" s="13">
        <v>0.98080000000000001</v>
      </c>
      <c r="D13" s="12">
        <v>1741381</v>
      </c>
      <c r="E13" s="13">
        <v>0.78890000000000005</v>
      </c>
      <c r="F13" s="14">
        <f t="shared" si="0"/>
        <v>48561</v>
      </c>
      <c r="G13" s="1" t="s">
        <v>18</v>
      </c>
    </row>
    <row r="14" spans="1:7" x14ac:dyDescent="0.25">
      <c r="A14" s="10" t="s">
        <v>8</v>
      </c>
      <c r="B14" s="12">
        <v>431863</v>
      </c>
      <c r="C14" s="13">
        <v>0.86370000000000002</v>
      </c>
      <c r="D14" s="12">
        <v>446283</v>
      </c>
      <c r="E14" s="13">
        <v>0.8589</v>
      </c>
      <c r="F14" s="15">
        <f t="shared" si="0"/>
        <v>-14420</v>
      </c>
      <c r="G14" s="1" t="s">
        <v>21</v>
      </c>
    </row>
    <row r="15" spans="1:7" x14ac:dyDescent="0.25">
      <c r="A15" s="10"/>
      <c r="B15" s="12"/>
      <c r="C15" s="13"/>
      <c r="D15" s="12"/>
      <c r="E15" s="13"/>
      <c r="F15" s="15"/>
    </row>
    <row r="16" spans="1:7" x14ac:dyDescent="0.25">
      <c r="A16" s="33" t="s">
        <v>41</v>
      </c>
      <c r="B16" s="34"/>
      <c r="C16" s="35"/>
      <c r="D16" s="34"/>
      <c r="E16" s="35"/>
      <c r="F16" s="36"/>
    </row>
    <row r="17" spans="1:7" x14ac:dyDescent="0.25">
      <c r="A17" s="33" t="s">
        <v>42</v>
      </c>
      <c r="B17" s="34"/>
      <c r="C17" s="35"/>
      <c r="D17" s="34"/>
      <c r="E17" s="35"/>
      <c r="F17" s="36"/>
    </row>
    <row r="18" spans="1:7" x14ac:dyDescent="0.25">
      <c r="A18" s="33" t="s">
        <v>43</v>
      </c>
      <c r="B18" s="34"/>
      <c r="C18" s="35"/>
      <c r="D18" s="34"/>
      <c r="E18" s="35"/>
      <c r="F18" s="36"/>
    </row>
    <row r="19" spans="1:7" x14ac:dyDescent="0.25">
      <c r="A19" s="2" t="s">
        <v>55</v>
      </c>
      <c r="B19" s="17"/>
      <c r="C19" s="18"/>
      <c r="D19" s="17"/>
      <c r="E19" s="18"/>
      <c r="F19" s="16"/>
    </row>
    <row r="20" spans="1:7" x14ac:dyDescent="0.25">
      <c r="A20" s="2" t="s">
        <v>50</v>
      </c>
      <c r="B20" s="17"/>
      <c r="C20" s="18"/>
      <c r="D20" s="17"/>
      <c r="E20" s="18"/>
      <c r="F20" s="16"/>
    </row>
    <row r="21" spans="1:7" x14ac:dyDescent="0.25">
      <c r="B21" s="4" t="s">
        <v>5</v>
      </c>
      <c r="C21" s="6" t="s">
        <v>15</v>
      </c>
      <c r="D21" s="4" t="s">
        <v>0</v>
      </c>
      <c r="E21" s="6" t="s">
        <v>1</v>
      </c>
      <c r="F21" s="4" t="s">
        <v>16</v>
      </c>
      <c r="G21" s="4" t="s">
        <v>17</v>
      </c>
    </row>
    <row r="22" spans="1:7" x14ac:dyDescent="0.25">
      <c r="A22" s="8" t="s">
        <v>9</v>
      </c>
      <c r="C22" s="6" t="s">
        <v>36</v>
      </c>
      <c r="E22" s="6" t="s">
        <v>36</v>
      </c>
    </row>
    <row r="23" spans="1:7" x14ac:dyDescent="0.25">
      <c r="A23" s="21" t="s">
        <v>14</v>
      </c>
      <c r="B23" s="19">
        <v>462897</v>
      </c>
      <c r="C23" s="20">
        <v>0.8</v>
      </c>
      <c r="D23" s="19">
        <v>455811</v>
      </c>
      <c r="E23" s="20">
        <v>0.76</v>
      </c>
      <c r="F23" s="15">
        <f t="shared" si="0"/>
        <v>7086</v>
      </c>
      <c r="G23" s="1" t="s">
        <v>18</v>
      </c>
    </row>
    <row r="24" spans="1:7" x14ac:dyDescent="0.25">
      <c r="A24" s="21" t="s">
        <v>10</v>
      </c>
      <c r="B24" s="19">
        <v>83987</v>
      </c>
      <c r="C24" s="20">
        <v>0.85</v>
      </c>
      <c r="D24" s="19">
        <v>93410</v>
      </c>
      <c r="E24" s="20">
        <v>0.92</v>
      </c>
      <c r="F24" s="14">
        <f t="shared" si="0"/>
        <v>-9423</v>
      </c>
      <c r="G24" s="1" t="s">
        <v>18</v>
      </c>
    </row>
    <row r="25" spans="1:7" x14ac:dyDescent="0.25">
      <c r="A25" s="21" t="s">
        <v>11</v>
      </c>
      <c r="B25" s="19">
        <v>104551</v>
      </c>
      <c r="C25" s="20">
        <v>1.06</v>
      </c>
      <c r="D25" s="19">
        <v>91438</v>
      </c>
      <c r="E25" s="20">
        <v>0.91</v>
      </c>
      <c r="F25" s="15">
        <f t="shared" si="0"/>
        <v>13113</v>
      </c>
      <c r="G25" s="1" t="s">
        <v>19</v>
      </c>
    </row>
    <row r="26" spans="1:7" x14ac:dyDescent="0.25">
      <c r="A26" s="21" t="s">
        <v>45</v>
      </c>
      <c r="B26" s="19">
        <v>99694</v>
      </c>
      <c r="C26" s="20">
        <v>1.762</v>
      </c>
      <c r="D26" s="19">
        <v>65421</v>
      </c>
      <c r="E26" s="20">
        <v>1.345</v>
      </c>
      <c r="F26" s="15">
        <f t="shared" si="0"/>
        <v>34273</v>
      </c>
      <c r="G26" s="1" t="s">
        <v>19</v>
      </c>
    </row>
    <row r="27" spans="1:7" x14ac:dyDescent="0.25">
      <c r="A27" s="21" t="s">
        <v>46</v>
      </c>
      <c r="B27" s="19">
        <v>90332</v>
      </c>
      <c r="C27" s="20">
        <v>1.2452000000000001</v>
      </c>
      <c r="D27" s="19">
        <v>77584</v>
      </c>
      <c r="E27" s="20">
        <v>0.99</v>
      </c>
      <c r="F27" s="15">
        <f t="shared" si="0"/>
        <v>12748</v>
      </c>
      <c r="G27" s="1" t="s">
        <v>19</v>
      </c>
    </row>
    <row r="28" spans="1:7" x14ac:dyDescent="0.25">
      <c r="A28" s="21" t="s">
        <v>12</v>
      </c>
      <c r="B28" s="19">
        <v>101861</v>
      </c>
      <c r="C28" s="20">
        <v>1.0293000000000001</v>
      </c>
      <c r="D28" s="19">
        <v>80894</v>
      </c>
      <c r="E28" s="20">
        <v>0.82</v>
      </c>
      <c r="F28" s="15">
        <f t="shared" si="0"/>
        <v>20967</v>
      </c>
      <c r="G28" s="1" t="s">
        <v>19</v>
      </c>
    </row>
    <row r="29" spans="1:7" x14ac:dyDescent="0.25">
      <c r="A29" s="21" t="s">
        <v>13</v>
      </c>
      <c r="B29" s="19">
        <v>869319</v>
      </c>
      <c r="C29" s="20">
        <v>0.97</v>
      </c>
      <c r="D29" s="19">
        <v>905703</v>
      </c>
      <c r="E29" s="20">
        <v>0.995</v>
      </c>
      <c r="F29" s="14">
        <f t="shared" si="0"/>
        <v>-36384</v>
      </c>
      <c r="G29" s="1" t="s">
        <v>18</v>
      </c>
    </row>
    <row r="30" spans="1:7" x14ac:dyDescent="0.25">
      <c r="A30" s="21" t="s">
        <v>48</v>
      </c>
      <c r="B30" s="19">
        <v>32390</v>
      </c>
      <c r="C30" s="20">
        <v>0.92</v>
      </c>
      <c r="D30" s="19">
        <v>49454</v>
      </c>
      <c r="E30" s="20">
        <v>1.831</v>
      </c>
      <c r="F30" s="14">
        <f t="shared" si="0"/>
        <v>-17064</v>
      </c>
      <c r="G30" s="1" t="s">
        <v>49</v>
      </c>
    </row>
    <row r="31" spans="1:7" x14ac:dyDescent="0.25">
      <c r="A31" s="2" t="s">
        <v>44</v>
      </c>
      <c r="E31" s="18"/>
    </row>
    <row r="32" spans="1:7" x14ac:dyDescent="0.25">
      <c r="A32" s="2" t="s">
        <v>47</v>
      </c>
      <c r="E32" s="18"/>
    </row>
    <row r="33" spans="1:7" x14ac:dyDescent="0.25">
      <c r="A33" s="2" t="s">
        <v>51</v>
      </c>
      <c r="E33" s="18"/>
    </row>
    <row r="34" spans="1:7" x14ac:dyDescent="0.25">
      <c r="A34" s="2" t="s">
        <v>57</v>
      </c>
      <c r="E34" s="18"/>
    </row>
    <row r="35" spans="1:7" x14ac:dyDescent="0.25">
      <c r="A35" s="2" t="s">
        <v>56</v>
      </c>
      <c r="E35" s="18"/>
    </row>
    <row r="36" spans="1:7" x14ac:dyDescent="0.25">
      <c r="A36" s="2" t="s">
        <v>54</v>
      </c>
      <c r="E36" s="18"/>
    </row>
    <row r="37" spans="1:7" x14ac:dyDescent="0.25">
      <c r="E37" s="18"/>
    </row>
    <row r="38" spans="1:7" x14ac:dyDescent="0.25">
      <c r="A38" s="22" t="s">
        <v>22</v>
      </c>
      <c r="B38" s="23">
        <v>301652</v>
      </c>
      <c r="C38" s="40">
        <v>0.98799999999999999</v>
      </c>
      <c r="D38" s="39" t="s">
        <v>52</v>
      </c>
      <c r="E38" s="39"/>
    </row>
    <row r="39" spans="1:7" x14ac:dyDescent="0.25">
      <c r="E39" s="18"/>
    </row>
    <row r="40" spans="1:7" x14ac:dyDescent="0.25">
      <c r="A40" s="9" t="s">
        <v>23</v>
      </c>
      <c r="B40" s="24"/>
      <c r="C40" s="24"/>
      <c r="D40" s="24"/>
      <c r="E40" s="29"/>
      <c r="F40" s="24"/>
      <c r="G40" s="9"/>
    </row>
    <row r="41" spans="1:7" x14ac:dyDescent="0.25">
      <c r="A41" s="24" t="s">
        <v>25</v>
      </c>
      <c r="B41" s="24"/>
      <c r="C41" s="24"/>
      <c r="D41" s="24"/>
      <c r="E41" s="24"/>
      <c r="F41" s="24"/>
      <c r="G41" s="9"/>
    </row>
    <row r="42" spans="1:7" x14ac:dyDescent="0.25">
      <c r="A42" s="24" t="s">
        <v>24</v>
      </c>
      <c r="B42" s="24"/>
      <c r="C42" s="24"/>
      <c r="D42" s="24"/>
      <c r="E42" s="24"/>
      <c r="F42" s="24"/>
      <c r="G42" s="9"/>
    </row>
    <row r="43" spans="1:7" x14ac:dyDescent="0.25">
      <c r="A43" s="24" t="s">
        <v>26</v>
      </c>
      <c r="B43" s="24"/>
      <c r="C43" s="24"/>
      <c r="D43" s="24"/>
      <c r="E43" s="24"/>
      <c r="F43" s="24"/>
      <c r="G43" s="9"/>
    </row>
    <row r="44" spans="1:7" x14ac:dyDescent="0.25">
      <c r="A44" s="24" t="s">
        <v>27</v>
      </c>
      <c r="B44" s="24"/>
      <c r="C44" s="24"/>
      <c r="D44" s="24"/>
      <c r="E44" s="24"/>
      <c r="F44" s="24"/>
      <c r="G44" s="9"/>
    </row>
    <row r="45" spans="1:7" x14ac:dyDescent="0.25">
      <c r="A45" s="24" t="s">
        <v>58</v>
      </c>
      <c r="B45" s="24"/>
      <c r="C45" s="24"/>
      <c r="D45" s="24"/>
      <c r="E45" s="24"/>
      <c r="F45" s="24"/>
      <c r="G45" s="9"/>
    </row>
    <row r="47" spans="1:7" x14ac:dyDescent="0.25">
      <c r="A47" s="30" t="s">
        <v>37</v>
      </c>
      <c r="B47" s="31"/>
      <c r="C47" s="31"/>
      <c r="D47" s="31"/>
      <c r="E47" s="31"/>
      <c r="F47" s="31"/>
      <c r="G47" s="30"/>
    </row>
    <row r="48" spans="1:7" x14ac:dyDescent="0.25">
      <c r="A48" s="31" t="s">
        <v>28</v>
      </c>
      <c r="B48" s="32">
        <v>13807003</v>
      </c>
      <c r="C48" s="31"/>
      <c r="D48" s="31"/>
      <c r="E48" s="31"/>
      <c r="F48" s="31"/>
      <c r="G48" s="30"/>
    </row>
    <row r="49" spans="1:7" x14ac:dyDescent="0.25">
      <c r="A49" s="31" t="s">
        <v>29</v>
      </c>
      <c r="B49" s="32">
        <v>2009708</v>
      </c>
      <c r="C49" s="31"/>
      <c r="D49" s="31"/>
      <c r="E49" s="31"/>
      <c r="F49" s="31"/>
      <c r="G49" s="30"/>
    </row>
    <row r="50" spans="1:7" x14ac:dyDescent="0.25">
      <c r="A50" s="31" t="s">
        <v>30</v>
      </c>
      <c r="B50" s="32">
        <v>5450000</v>
      </c>
      <c r="C50" s="31" t="s">
        <v>32</v>
      </c>
      <c r="D50" s="31"/>
      <c r="E50" s="31"/>
      <c r="F50" s="31"/>
      <c r="G50" s="30"/>
    </row>
    <row r="51" spans="1:7" x14ac:dyDescent="0.25">
      <c r="A51" s="31" t="s">
        <v>31</v>
      </c>
      <c r="B51" s="32">
        <f>SUM(B48+B50-B49)</f>
        <v>17247295</v>
      </c>
      <c r="C51" s="31"/>
      <c r="D51" s="31"/>
      <c r="E51" s="31"/>
      <c r="F51" s="31"/>
      <c r="G51" s="30"/>
    </row>
    <row r="53" spans="1:7" x14ac:dyDescent="0.25">
      <c r="A53" s="25" t="s">
        <v>38</v>
      </c>
      <c r="B53" s="26">
        <v>41820</v>
      </c>
      <c r="C53" s="25"/>
      <c r="D53" s="25"/>
      <c r="E53" s="25"/>
      <c r="F53" s="25"/>
      <c r="G53" s="7"/>
    </row>
    <row r="54" spans="1:7" x14ac:dyDescent="0.25">
      <c r="A54" s="25" t="s">
        <v>39</v>
      </c>
      <c r="B54" s="27">
        <v>2904699</v>
      </c>
      <c r="C54" s="25"/>
      <c r="D54" s="25"/>
      <c r="E54" s="25"/>
      <c r="F54" s="25"/>
      <c r="G54" s="7"/>
    </row>
    <row r="55" spans="1:7" x14ac:dyDescent="0.25">
      <c r="A55" s="25" t="s">
        <v>40</v>
      </c>
      <c r="B55" s="27">
        <v>921915</v>
      </c>
      <c r="C55" s="25"/>
      <c r="D55" s="25"/>
      <c r="E55" s="25"/>
      <c r="F55" s="25"/>
      <c r="G55" s="7"/>
    </row>
    <row r="56" spans="1:7" x14ac:dyDescent="0.25">
      <c r="A56" s="25"/>
      <c r="B56" s="28">
        <f>SUM(B54:B55)</f>
        <v>3826614</v>
      </c>
      <c r="C56" s="25"/>
      <c r="D56" s="25"/>
      <c r="E56" s="25"/>
      <c r="F56" s="25"/>
      <c r="G56" s="7"/>
    </row>
  </sheetData>
  <mergeCells count="2">
    <mergeCell ref="A1:G3"/>
    <mergeCell ref="D38:E38"/>
  </mergeCells>
  <printOptions gridLines="1"/>
  <pageMargins left="0.25" right="0.25" top="0" bottom="0.75" header="1.8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2015-04-02T17:43:31Z</cp:lastPrinted>
  <dcterms:created xsi:type="dcterms:W3CDTF">2015-04-02T12:28:09Z</dcterms:created>
  <dcterms:modified xsi:type="dcterms:W3CDTF">2015-05-29T11:57:46Z</dcterms:modified>
</cp:coreProperties>
</file>