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91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<sst xmlns="http://schemas.openxmlformats.org/spreadsheetml/2006/main" count="57" uniqueCount="22">
  <si>
    <t>Total 1990 Pop.</t>
  </si>
  <si>
    <t>Total 2000 Pop.</t>
  </si>
  <si>
    <t>Addt. Persons</t>
  </si>
  <si>
    <t>% Growth</t>
  </si>
  <si>
    <t>% Over 18</t>
  </si>
  <si>
    <t>% Under 5</t>
  </si>
  <si>
    <t>% 65 plus</t>
  </si>
  <si>
    <t>Median Age</t>
  </si>
  <si>
    <t>Av. Household Size</t>
  </si>
  <si>
    <t>Cape Elizabeth</t>
  </si>
  <si>
    <t>Falmouth</t>
  </si>
  <si>
    <t>Cumberland</t>
  </si>
  <si>
    <t>Yarmouth</t>
  </si>
  <si>
    <t>Scarborough</t>
  </si>
  <si>
    <t>Gorham</t>
  </si>
  <si>
    <t>Total 2010 Pop.</t>
  </si>
  <si>
    <t>1990 to 2010</t>
  </si>
  <si>
    <t xml:space="preserve">% Growth </t>
  </si>
  <si>
    <t>Avg/Yr</t>
  </si>
  <si>
    <t>Pie Share</t>
  </si>
  <si>
    <t>Total</t>
  </si>
  <si>
    <t xml:space="preserve">Pie Share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</si>
</sst>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0" fillId="0" borderId="0" xfId="19" applyNumberFormat="1" applyAlignment="1">
      <alignment/>
    </xf>
    <xf numFmtId="165" fontId="0" fillId="0" borderId="0" xfId="15" applyNumberFormat="1" applyAlignment="1">
      <alignment/>
    </xf>
    <xf numFmtId="2" fontId="0" fillId="0" borderId="0" xfId="0" applyNumberFormat="1" applyAlignment="1">
      <alignment/>
    </xf>
    <xf numFmtId="166" fontId="0" fillId="0" borderId="0" xfId="15" applyNumberFormat="1" applyAlignment="1">
      <alignment/>
    </xf>
    <xf numFmtId="166" fontId="0" fillId="0" borderId="0" xfId="15" applyNumberFormat="1" applyFont="1" applyAlignment="1">
      <alignment/>
    </xf>
    <xf numFmtId="164" fontId="0" fillId="0" borderId="0" xfId="19" applyNumberFormat="1" applyFont="1" applyAlignment="1">
      <alignment/>
    </xf>
    <xf numFmtId="165" fontId="0" fillId="0" borderId="0" xfId="15" applyNumberFormat="1" applyFon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3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2" fillId="0" borderId="0" xfId="15" applyNumberFormat="1" applyFont="1" applyAlignment="1">
      <alignment/>
    </xf>
    <xf numFmtId="164" fontId="2" fillId="0" borderId="0" xfId="19" applyNumberFormat="1" applyFont="1" applyAlignment="1">
      <alignment/>
    </xf>
    <xf numFmtId="43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workbookViewId="0" topLeftCell="A1">
      <selection activeCell="H44" sqref="H44"/>
    </sheetView>
  </sheetViews>
  <sheetFormatPr defaultColWidth="9.140625" defaultRowHeight="12.75"/>
  <cols>
    <col min="1" max="1" width="14.8515625" style="9" bestFit="1" customWidth="1"/>
    <col min="2" max="3" width="15.00390625" style="0" bestFit="1" customWidth="1"/>
    <col min="4" max="4" width="13.57421875" style="0" bestFit="1" customWidth="1"/>
    <col min="5" max="5" width="10.140625" style="0" bestFit="1" customWidth="1"/>
    <col min="6" max="6" width="9.8515625" style="0" bestFit="1" customWidth="1"/>
    <col min="7" max="7" width="10.00390625" style="0" bestFit="1" customWidth="1"/>
    <col min="8" max="8" width="9.28125" style="0" bestFit="1" customWidth="1"/>
    <col min="9" max="9" width="11.8515625" style="0" bestFit="1" customWidth="1"/>
    <col min="10" max="10" width="18.8515625" style="0" bestFit="1" customWidth="1"/>
  </cols>
  <sheetData>
    <row r="1" spans="2:10" s="9" customFormat="1" ht="12.75"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</row>
    <row r="2" spans="1:10" ht="12.75">
      <c r="A2" s="9" t="s">
        <v>9</v>
      </c>
      <c r="B2" s="4">
        <v>8854</v>
      </c>
      <c r="C2" s="4">
        <v>9068</v>
      </c>
      <c r="D2" s="4">
        <v>214</v>
      </c>
      <c r="E2" s="1">
        <v>0.0242</v>
      </c>
      <c r="F2" s="1">
        <v>0.735</v>
      </c>
      <c r="G2" s="1">
        <v>0.052</v>
      </c>
      <c r="H2" s="1">
        <v>0.16</v>
      </c>
      <c r="I2" s="2">
        <v>43.1</v>
      </c>
      <c r="J2" s="3">
        <v>2.57</v>
      </c>
    </row>
    <row r="3" spans="1:10" ht="12.75">
      <c r="A3" s="9" t="s">
        <v>10</v>
      </c>
      <c r="B3" s="4">
        <v>7610</v>
      </c>
      <c r="C3" s="4">
        <v>10310</v>
      </c>
      <c r="D3" s="4">
        <v>2700</v>
      </c>
      <c r="E3" s="1">
        <v>0.03</v>
      </c>
      <c r="F3" s="1">
        <v>0.727</v>
      </c>
      <c r="G3" s="1">
        <v>0.069</v>
      </c>
      <c r="H3" s="1">
        <v>0.162</v>
      </c>
      <c r="I3" s="2">
        <v>40.7</v>
      </c>
      <c r="J3" s="3">
        <v>2.56</v>
      </c>
    </row>
    <row r="4" spans="1:10" ht="12.75">
      <c r="A4" s="9" t="s">
        <v>11</v>
      </c>
      <c r="B4" s="4">
        <v>5836</v>
      </c>
      <c r="C4" s="4">
        <v>7159</v>
      </c>
      <c r="D4" s="4">
        <v>1323</v>
      </c>
      <c r="E4" s="1">
        <v>0.055</v>
      </c>
      <c r="F4" s="1">
        <v>0.696</v>
      </c>
      <c r="G4" s="1">
        <v>0.068</v>
      </c>
      <c r="H4" s="1">
        <v>0.11</v>
      </c>
      <c r="I4" s="2">
        <v>39.4</v>
      </c>
      <c r="J4" s="3">
        <v>2.8</v>
      </c>
    </row>
    <row r="5" spans="1:10" ht="12.75">
      <c r="A5" s="9" t="s">
        <v>12</v>
      </c>
      <c r="B5" s="4">
        <v>7862</v>
      </c>
      <c r="C5" s="4">
        <v>8360</v>
      </c>
      <c r="D5" s="4">
        <v>498</v>
      </c>
      <c r="E5" s="1">
        <v>0.063</v>
      </c>
      <c r="F5" s="1">
        <v>0.754</v>
      </c>
      <c r="G5" s="1">
        <v>0.05</v>
      </c>
      <c r="H5" s="1">
        <v>0.146</v>
      </c>
      <c r="I5" s="2">
        <v>41.6</v>
      </c>
      <c r="J5" s="3">
        <v>2.41</v>
      </c>
    </row>
    <row r="6" spans="1:10" ht="12.75">
      <c r="A6" s="9" t="s">
        <v>13</v>
      </c>
      <c r="B6" s="4">
        <v>12518</v>
      </c>
      <c r="C6" s="4">
        <v>16970</v>
      </c>
      <c r="D6" s="4">
        <v>4452</v>
      </c>
      <c r="E6" s="1">
        <v>0.356</v>
      </c>
      <c r="F6" s="1">
        <v>0.741</v>
      </c>
      <c r="G6" s="1">
        <v>0.069</v>
      </c>
      <c r="H6" s="1">
        <v>0.13</v>
      </c>
      <c r="I6" s="2">
        <v>38.6</v>
      </c>
      <c r="J6" s="3">
        <v>2.59</v>
      </c>
    </row>
    <row r="7" spans="1:10" ht="12.75">
      <c r="A7" s="9" t="s">
        <v>14</v>
      </c>
      <c r="B7" s="4">
        <v>11856</v>
      </c>
      <c r="C7" s="4">
        <v>14141</v>
      </c>
      <c r="D7" s="4">
        <v>2285</v>
      </c>
      <c r="E7" s="1">
        <v>0.193</v>
      </c>
      <c r="F7" s="1">
        <v>0.741</v>
      </c>
      <c r="G7" s="1">
        <v>0.06</v>
      </c>
      <c r="H7" s="1">
        <v>0.1</v>
      </c>
      <c r="I7" s="2">
        <v>34.3</v>
      </c>
      <c r="J7" s="3">
        <v>2.67</v>
      </c>
    </row>
    <row r="9" spans="2:10" ht="12.75">
      <c r="B9" s="10" t="s">
        <v>1</v>
      </c>
      <c r="C9" s="10" t="s">
        <v>15</v>
      </c>
      <c r="D9" s="9" t="s">
        <v>2</v>
      </c>
      <c r="E9" s="9" t="s">
        <v>3</v>
      </c>
      <c r="F9" s="9" t="s">
        <v>4</v>
      </c>
      <c r="G9" s="9" t="s">
        <v>5</v>
      </c>
      <c r="H9" s="9" t="s">
        <v>6</v>
      </c>
      <c r="I9" s="9" t="s">
        <v>7</v>
      </c>
      <c r="J9" s="9" t="s">
        <v>8</v>
      </c>
    </row>
    <row r="10" spans="1:10" ht="12.75">
      <c r="A10" s="9" t="s">
        <v>9</v>
      </c>
      <c r="B10" s="4">
        <v>9068</v>
      </c>
      <c r="C10" s="5">
        <v>9015</v>
      </c>
      <c r="D10" s="8">
        <f aca="true" t="shared" si="0" ref="D10:D15">SUM(C10-B10)</f>
        <v>-53</v>
      </c>
      <c r="E10" s="1">
        <f aca="true" t="shared" si="1" ref="E10:E15">SUM(D10/B10)</f>
        <v>-0.00584472871636524</v>
      </c>
      <c r="F10" s="6">
        <v>0.75</v>
      </c>
      <c r="G10" s="6">
        <v>0.043</v>
      </c>
      <c r="H10" s="6">
        <v>0.161</v>
      </c>
      <c r="I10" s="7">
        <v>46.8</v>
      </c>
      <c r="J10" s="3">
        <v>2.49</v>
      </c>
    </row>
    <row r="11" spans="1:10" ht="12.75">
      <c r="A11" s="9" t="s">
        <v>10</v>
      </c>
      <c r="B11" s="4">
        <v>10310</v>
      </c>
      <c r="C11" s="5">
        <v>11135</v>
      </c>
      <c r="D11" s="8">
        <f t="shared" si="0"/>
        <v>825</v>
      </c>
      <c r="E11" s="1">
        <f t="shared" si="1"/>
        <v>0.08001939864209505</v>
      </c>
      <c r="F11" s="1">
        <v>0.741</v>
      </c>
      <c r="G11" s="1">
        <v>0.046</v>
      </c>
      <c r="H11" s="1">
        <v>0.168</v>
      </c>
      <c r="I11">
        <v>45.3</v>
      </c>
      <c r="J11">
        <v>2.54</v>
      </c>
    </row>
    <row r="12" spans="1:10" ht="12.75">
      <c r="A12" s="9" t="s">
        <v>11</v>
      </c>
      <c r="B12" s="4">
        <v>7159</v>
      </c>
      <c r="C12" s="5">
        <v>7211</v>
      </c>
      <c r="D12" s="8">
        <f t="shared" si="0"/>
        <v>52</v>
      </c>
      <c r="E12" s="1">
        <f t="shared" si="1"/>
        <v>0.007263584299483168</v>
      </c>
      <c r="F12" s="1">
        <v>0.73</v>
      </c>
      <c r="G12" s="1">
        <v>0.047</v>
      </c>
      <c r="H12" s="1">
        <v>0.145</v>
      </c>
      <c r="I12">
        <v>45</v>
      </c>
      <c r="J12">
        <v>2.67</v>
      </c>
    </row>
    <row r="13" spans="1:10" ht="12.75">
      <c r="A13" s="9" t="s">
        <v>12</v>
      </c>
      <c r="B13" s="4">
        <v>8360</v>
      </c>
      <c r="C13" s="4">
        <v>8349</v>
      </c>
      <c r="D13" s="8">
        <f t="shared" si="0"/>
        <v>-11</v>
      </c>
      <c r="E13" s="1">
        <f t="shared" si="1"/>
        <v>-0.0013157894736842105</v>
      </c>
      <c r="F13" s="1">
        <v>0.772</v>
      </c>
      <c r="G13" s="1">
        <v>0.042</v>
      </c>
      <c r="H13" s="1">
        <v>0.167</v>
      </c>
      <c r="I13">
        <v>45.9</v>
      </c>
      <c r="J13">
        <v>2.34</v>
      </c>
    </row>
    <row r="14" spans="1:10" ht="12.75">
      <c r="A14" s="9" t="s">
        <v>13</v>
      </c>
      <c r="B14" s="4">
        <v>16970</v>
      </c>
      <c r="C14" s="4">
        <v>18919</v>
      </c>
      <c r="D14" s="8">
        <f t="shared" si="0"/>
        <v>1949</v>
      </c>
      <c r="E14" s="1">
        <f t="shared" si="1"/>
        <v>0.11484973482616381</v>
      </c>
      <c r="F14" s="1">
        <v>0.764</v>
      </c>
      <c r="G14" s="1">
        <v>0.046</v>
      </c>
      <c r="H14" s="1">
        <v>0.172</v>
      </c>
      <c r="I14">
        <v>44.5</v>
      </c>
      <c r="J14">
        <v>2.48</v>
      </c>
    </row>
    <row r="15" spans="1:10" ht="12.75">
      <c r="A15" s="9" t="s">
        <v>14</v>
      </c>
      <c r="B15" s="4">
        <v>14141</v>
      </c>
      <c r="C15" s="4">
        <v>16381</v>
      </c>
      <c r="D15" s="8">
        <f t="shared" si="0"/>
        <v>2240</v>
      </c>
      <c r="E15" s="1">
        <f t="shared" si="1"/>
        <v>0.1584046389929991</v>
      </c>
      <c r="F15" s="1">
        <v>0.774</v>
      </c>
      <c r="G15" s="1">
        <v>0.047</v>
      </c>
      <c r="H15" s="1">
        <v>0.119</v>
      </c>
      <c r="I15">
        <v>38</v>
      </c>
      <c r="J15">
        <v>2.59</v>
      </c>
    </row>
    <row r="16" spans="1:10" ht="12.75">
      <c r="A16" s="9" t="s">
        <v>20</v>
      </c>
      <c r="B16" s="13">
        <f>SUM(B10:B15)</f>
        <v>66008</v>
      </c>
      <c r="C16" s="13">
        <f>SUM(C10:C15)</f>
        <v>71010</v>
      </c>
      <c r="D16" s="13">
        <f>SUM(D10:D15)</f>
        <v>5002</v>
      </c>
      <c r="E16" s="14">
        <f>SUM(D16/B16)</f>
        <v>0.07577869349169798</v>
      </c>
      <c r="F16" s="1">
        <f>SUM(F10:F15)/6</f>
        <v>0.7551666666666668</v>
      </c>
      <c r="G16" s="1">
        <f>SUM(G10:G15)/6</f>
        <v>0.04516666666666667</v>
      </c>
      <c r="H16" s="1">
        <f>SUM(H10:H15)/6</f>
        <v>0.15533333333333332</v>
      </c>
      <c r="I16" s="3">
        <f>SUM(I10:I15)/6</f>
        <v>44.25</v>
      </c>
      <c r="J16" s="3">
        <f>SUM(J10:J15)/6</f>
        <v>2.518333333333333</v>
      </c>
    </row>
    <row r="18" spans="2:7" s="9" customFormat="1" ht="12.75">
      <c r="B18" s="10" t="s">
        <v>0</v>
      </c>
      <c r="C18" s="10" t="s">
        <v>15</v>
      </c>
      <c r="D18" s="10" t="s">
        <v>16</v>
      </c>
      <c r="E18" s="10" t="s">
        <v>17</v>
      </c>
      <c r="F18" s="10" t="s">
        <v>18</v>
      </c>
      <c r="G18" s="9" t="s">
        <v>19</v>
      </c>
    </row>
    <row r="19" spans="1:7" ht="12.75">
      <c r="A19" s="9" t="s">
        <v>9</v>
      </c>
      <c r="B19" s="4">
        <v>8854</v>
      </c>
      <c r="C19" s="5">
        <v>9015</v>
      </c>
      <c r="D19" s="8">
        <f aca="true" t="shared" si="2" ref="D19:D24">SUM(C19-B19)</f>
        <v>161</v>
      </c>
      <c r="E19" s="1">
        <f aca="true" t="shared" si="3" ref="E19:E25">SUM(D19/B19)</f>
        <v>0.018183871696408404</v>
      </c>
      <c r="F19" s="11">
        <f aca="true" t="shared" si="4" ref="F19:F25">SUM(D19/20)</f>
        <v>8.05</v>
      </c>
      <c r="G19" s="1">
        <f aca="true" t="shared" si="5" ref="G19:G24">SUM(D19/16474)</f>
        <v>0.00977297559791186</v>
      </c>
    </row>
    <row r="20" spans="1:7" ht="12.75">
      <c r="A20" s="9" t="s">
        <v>10</v>
      </c>
      <c r="B20" s="4">
        <v>7610</v>
      </c>
      <c r="C20" s="5">
        <v>11135</v>
      </c>
      <c r="D20" s="8">
        <f t="shared" si="2"/>
        <v>3525</v>
      </c>
      <c r="E20" s="1">
        <f t="shared" si="3"/>
        <v>0.4632063074901445</v>
      </c>
      <c r="F20" s="11">
        <f t="shared" si="4"/>
        <v>176.25</v>
      </c>
      <c r="G20" s="1">
        <f t="shared" si="5"/>
        <v>0.21397353405366032</v>
      </c>
    </row>
    <row r="21" spans="1:7" ht="12.75">
      <c r="A21" s="9" t="s">
        <v>11</v>
      </c>
      <c r="B21" s="4">
        <v>5836</v>
      </c>
      <c r="C21" s="5">
        <v>7211</v>
      </c>
      <c r="D21" s="8">
        <f t="shared" si="2"/>
        <v>1375</v>
      </c>
      <c r="E21" s="1">
        <f t="shared" si="3"/>
        <v>0.2356065798492118</v>
      </c>
      <c r="F21" s="11">
        <f t="shared" si="4"/>
        <v>68.75</v>
      </c>
      <c r="G21" s="1">
        <f t="shared" si="5"/>
        <v>0.08346485370887459</v>
      </c>
    </row>
    <row r="22" spans="1:7" ht="12.75">
      <c r="A22" s="9" t="s">
        <v>12</v>
      </c>
      <c r="B22" s="4">
        <v>7862</v>
      </c>
      <c r="C22" s="4">
        <v>8349</v>
      </c>
      <c r="D22" s="8">
        <f t="shared" si="2"/>
        <v>487</v>
      </c>
      <c r="E22" s="1">
        <f t="shared" si="3"/>
        <v>0.06194352582040193</v>
      </c>
      <c r="F22" s="11">
        <f t="shared" si="4"/>
        <v>24.35</v>
      </c>
      <c r="G22" s="1">
        <f t="shared" si="5"/>
        <v>0.029561733640888672</v>
      </c>
    </row>
    <row r="23" spans="1:7" ht="12.75">
      <c r="A23" s="9" t="s">
        <v>13</v>
      </c>
      <c r="B23" s="4">
        <v>12518</v>
      </c>
      <c r="C23" s="4">
        <v>18919</v>
      </c>
      <c r="D23" s="8">
        <f t="shared" si="2"/>
        <v>6401</v>
      </c>
      <c r="E23" s="1">
        <f t="shared" si="3"/>
        <v>0.511343665122224</v>
      </c>
      <c r="F23" s="11">
        <f t="shared" si="4"/>
        <v>320.05</v>
      </c>
      <c r="G23" s="1">
        <f t="shared" si="5"/>
        <v>0.38855165715673184</v>
      </c>
    </row>
    <row r="24" spans="1:7" ht="12.75">
      <c r="A24" s="9" t="s">
        <v>14</v>
      </c>
      <c r="B24" s="4">
        <v>11856</v>
      </c>
      <c r="C24" s="4">
        <v>16381</v>
      </c>
      <c r="D24" s="8">
        <f t="shared" si="2"/>
        <v>4525</v>
      </c>
      <c r="E24" s="1">
        <f t="shared" si="3"/>
        <v>0.3816632928475034</v>
      </c>
      <c r="F24" s="11">
        <f t="shared" si="4"/>
        <v>226.25</v>
      </c>
      <c r="G24" s="1">
        <f t="shared" si="5"/>
        <v>0.27467524584193276</v>
      </c>
    </row>
    <row r="25" spans="1:7" ht="12.75">
      <c r="A25" s="9" t="s">
        <v>20</v>
      </c>
      <c r="B25" s="8">
        <f>SUM(B19:B24)</f>
        <v>54536</v>
      </c>
      <c r="C25" s="8">
        <f>SUM(C19:C24)</f>
        <v>71010</v>
      </c>
      <c r="D25" s="8">
        <f>SUM(D19:D24)</f>
        <v>16474</v>
      </c>
      <c r="E25" s="1">
        <f t="shared" si="3"/>
        <v>0.3020756931201408</v>
      </c>
      <c r="F25" s="11">
        <f t="shared" si="4"/>
        <v>823.7</v>
      </c>
      <c r="G25" s="12">
        <f>SUM(G19:G24)</f>
        <v>1</v>
      </c>
    </row>
    <row r="28" spans="2:7" ht="12.75">
      <c r="B28" s="10" t="s">
        <v>1</v>
      </c>
      <c r="C28" s="10" t="s">
        <v>15</v>
      </c>
      <c r="D28" s="9" t="s">
        <v>2</v>
      </c>
      <c r="E28" s="9" t="s">
        <v>3</v>
      </c>
      <c r="F28" s="10" t="s">
        <v>18</v>
      </c>
      <c r="G28" s="10" t="s">
        <v>21</v>
      </c>
    </row>
    <row r="29" spans="1:7" ht="12.75">
      <c r="A29" s="9" t="s">
        <v>9</v>
      </c>
      <c r="B29" s="4">
        <v>9068</v>
      </c>
      <c r="C29" s="5">
        <v>9015</v>
      </c>
      <c r="D29" s="8">
        <f aca="true" t="shared" si="6" ref="D29:D34">SUM(C29-B29)</f>
        <v>-53</v>
      </c>
      <c r="E29" s="1">
        <f aca="true" t="shared" si="7" ref="E29:E34">SUM(D29/B29)</f>
        <v>-0.00584472871636524</v>
      </c>
      <c r="F29" s="11">
        <f>SUM(D29/10)</f>
        <v>-5.3</v>
      </c>
      <c r="G29" s="1">
        <f>SUM(D29/5002)</f>
        <v>-0.010595761695321872</v>
      </c>
    </row>
    <row r="30" spans="1:7" ht="12.75">
      <c r="A30" s="9" t="s">
        <v>10</v>
      </c>
      <c r="B30" s="4">
        <v>10310</v>
      </c>
      <c r="C30" s="5">
        <v>11135</v>
      </c>
      <c r="D30" s="8">
        <f t="shared" si="6"/>
        <v>825</v>
      </c>
      <c r="E30" s="1">
        <f t="shared" si="7"/>
        <v>0.08001939864209505</v>
      </c>
      <c r="F30" s="11">
        <f aca="true" t="shared" si="8" ref="F30:F35">SUM(D30/10)</f>
        <v>82.5</v>
      </c>
      <c r="G30" s="1">
        <f aca="true" t="shared" si="9" ref="G30:G35">SUM(D30/5002)</f>
        <v>0.1649340263894442</v>
      </c>
    </row>
    <row r="31" spans="1:7" ht="12.75">
      <c r="A31" s="9" t="s">
        <v>11</v>
      </c>
      <c r="B31" s="4">
        <v>7159</v>
      </c>
      <c r="C31" s="5">
        <v>7211</v>
      </c>
      <c r="D31" s="8">
        <f t="shared" si="6"/>
        <v>52</v>
      </c>
      <c r="E31" s="1">
        <f t="shared" si="7"/>
        <v>0.007263584299483168</v>
      </c>
      <c r="F31" s="11">
        <f t="shared" si="8"/>
        <v>5.2</v>
      </c>
      <c r="G31" s="1">
        <f t="shared" si="9"/>
        <v>0.010395841663334666</v>
      </c>
    </row>
    <row r="32" spans="1:7" ht="12.75">
      <c r="A32" s="9" t="s">
        <v>12</v>
      </c>
      <c r="B32" s="4">
        <v>8360</v>
      </c>
      <c r="C32" s="4">
        <v>8349</v>
      </c>
      <c r="D32" s="8">
        <f t="shared" si="6"/>
        <v>-11</v>
      </c>
      <c r="E32" s="1">
        <f t="shared" si="7"/>
        <v>-0.0013157894736842105</v>
      </c>
      <c r="F32" s="11">
        <f t="shared" si="8"/>
        <v>-1.1</v>
      </c>
      <c r="G32" s="1">
        <f t="shared" si="9"/>
        <v>-0.0021991203518592563</v>
      </c>
    </row>
    <row r="33" spans="1:7" ht="12.75">
      <c r="A33" s="9" t="s">
        <v>13</v>
      </c>
      <c r="B33" s="4">
        <v>16970</v>
      </c>
      <c r="C33" s="4">
        <v>18919</v>
      </c>
      <c r="D33" s="8">
        <f t="shared" si="6"/>
        <v>1949</v>
      </c>
      <c r="E33" s="1">
        <f t="shared" si="7"/>
        <v>0.11484973482616381</v>
      </c>
      <c r="F33" s="11">
        <f t="shared" si="8"/>
        <v>194.9</v>
      </c>
      <c r="G33" s="1">
        <f t="shared" si="9"/>
        <v>0.38964414234306277</v>
      </c>
    </row>
    <row r="34" spans="1:7" ht="12.75">
      <c r="A34" s="9" t="s">
        <v>14</v>
      </c>
      <c r="B34" s="4">
        <v>14141</v>
      </c>
      <c r="C34" s="4">
        <v>16381</v>
      </c>
      <c r="D34" s="8">
        <f t="shared" si="6"/>
        <v>2240</v>
      </c>
      <c r="E34" s="1">
        <f t="shared" si="7"/>
        <v>0.1584046389929991</v>
      </c>
      <c r="F34" s="11">
        <f t="shared" si="8"/>
        <v>224</v>
      </c>
      <c r="G34" s="1">
        <f t="shared" si="9"/>
        <v>0.4478208716513395</v>
      </c>
    </row>
    <row r="35" spans="1:7" ht="12.75">
      <c r="A35" s="9" t="s">
        <v>20</v>
      </c>
      <c r="B35" s="13">
        <f>SUM(B29:B34)</f>
        <v>66008</v>
      </c>
      <c r="C35" s="13">
        <f>SUM(C29:C34)</f>
        <v>71010</v>
      </c>
      <c r="D35" s="13">
        <f>SUM(D29:D34)</f>
        <v>5002</v>
      </c>
      <c r="E35" s="14">
        <f>SUM(D35/B35)</f>
        <v>0.07577869349169798</v>
      </c>
      <c r="F35" s="15">
        <f t="shared" si="8"/>
        <v>500.2</v>
      </c>
      <c r="G35" s="14">
        <f t="shared" si="9"/>
        <v>1</v>
      </c>
    </row>
  </sheetData>
  <printOptions gridLines="1"/>
  <pageMargins left="0.75" right="0.75" top="1" bottom="1" header="0.5" footer="0.5"/>
  <pageSetup fitToHeight="1" fitToWidth="1" horizontalDpi="600" verticalDpi="600" orientation="landscape" scale="96" r:id="rId1"/>
  <headerFooter alignWithMargins="0">
    <oddHeader xml:space="preserve">&amp;C&amp;"Arial,Bold"&amp;14Census Comparison of Six Area Towns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Cape Elizabeth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McGovern</dc:creator>
  <cp:keywords/>
  <dc:description/>
  <cp:lastModifiedBy>Michael McGovern</cp:lastModifiedBy>
  <cp:lastPrinted>2011-06-06T20:40:23Z</cp:lastPrinted>
  <dcterms:created xsi:type="dcterms:W3CDTF">2011-06-06T19:44:00Z</dcterms:created>
  <dcterms:modified xsi:type="dcterms:W3CDTF">2011-06-07T17:00:40Z</dcterms:modified>
  <cp:category/>
  <cp:version/>
  <cp:contentType/>
  <cp:contentStatus/>
</cp:coreProperties>
</file>