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'Sheet1'!$A$2:$J$30</definedName>
  </definedNames>
  <calcPr fullCalcOnLoad="1"/>
</workbook>
</file>

<file path=xl/sharedStrings.xml><?xml version="1.0" encoding="utf-8"?>
<sst xmlns="http://schemas.openxmlformats.org/spreadsheetml/2006/main" count="41" uniqueCount="23">
  <si>
    <t>FY 2013</t>
  </si>
  <si>
    <t>FY 2014</t>
  </si>
  <si>
    <t>$ Change</t>
  </si>
  <si>
    <t>% Change</t>
  </si>
  <si>
    <t>BUDGET</t>
  </si>
  <si>
    <t xml:space="preserve">FY 09 to FY 12 </t>
  </si>
  <si>
    <t>EXPENDITURES</t>
  </si>
  <si>
    <t>COUNTY ASSESSMENT</t>
  </si>
  <si>
    <t>SCHOOL DEPARTMENT</t>
  </si>
  <si>
    <t>Local Homestead Exemption</t>
  </si>
  <si>
    <t>REVENUE</t>
  </si>
  <si>
    <t>TOTAL</t>
  </si>
  <si>
    <t>NET TO TAXES</t>
  </si>
  <si>
    <t>TOWN  SERVICES</t>
  </si>
  <si>
    <r>
      <t>TAX RATES (</t>
    </r>
    <r>
      <rPr>
        <b/>
        <u val="single"/>
        <sz val="9"/>
        <rFont val="Arial"/>
        <family val="2"/>
      </rPr>
      <t>Rounded to nearest ¢)</t>
    </r>
  </si>
  <si>
    <t xml:space="preserve"> Local Homestead Exemption</t>
  </si>
  <si>
    <t>TAX RATE VALUATION BASIS</t>
  </si>
  <si>
    <t>FY 2015</t>
  </si>
  <si>
    <t>FY 2017</t>
  </si>
  <si>
    <t>TOTAL MUNICIPAL</t>
  </si>
  <si>
    <t xml:space="preserve">FY 2018 </t>
  </si>
  <si>
    <t>FY 17  to FY 18</t>
  </si>
  <si>
    <t>Original Proposed by Superintendent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</si>
</sst>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.0000_);_(&quot;$&quot;* \(#,##0.0000\);_(&quot;$&quot;* &quot;-&quot;??_);_(@_)"/>
  </numFmts>
  <fonts count="37"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2" fillId="0" borderId="10" xfId="44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10" xfId="44" applyNumberFormat="1" applyFont="1" applyBorder="1" applyAlignment="1">
      <alignment horizontal="center"/>
    </xf>
    <xf numFmtId="0" fontId="1" fillId="3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9" fontId="0" fillId="0" borderId="10" xfId="59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44" applyNumberFormat="1" applyFont="1" applyBorder="1" applyAlignment="1">
      <alignment/>
    </xf>
    <xf numFmtId="165" fontId="2" fillId="0" borderId="10" xfId="59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44" applyNumberFormat="1" applyFont="1" applyFill="1" applyBorder="1" applyAlignment="1">
      <alignment/>
    </xf>
    <xf numFmtId="44" fontId="2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66" fontId="2" fillId="0" borderId="10" xfId="42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="125" zoomScaleNormal="125" zoomScalePageLayoutView="0" workbookViewId="0" topLeftCell="A7">
      <selection activeCell="F9" sqref="F9"/>
    </sheetView>
  </sheetViews>
  <sheetFormatPr defaultColWidth="11.421875" defaultRowHeight="12.75"/>
  <cols>
    <col min="1" max="1" width="34.8515625" style="6" customWidth="1"/>
    <col min="2" max="4" width="17.57421875" style="6" hidden="1" customWidth="1"/>
    <col min="5" max="5" width="17.57421875" style="6" bestFit="1" customWidth="1"/>
    <col min="6" max="6" width="17.57421875" style="6" customWidth="1"/>
    <col min="7" max="7" width="18.8515625" style="6" bestFit="1" customWidth="1"/>
    <col min="8" max="8" width="17.28125" style="7" customWidth="1"/>
    <col min="9" max="10" width="17.28125" style="6" hidden="1" customWidth="1"/>
    <col min="11" max="12" width="15.421875" style="6" bestFit="1" customWidth="1"/>
    <col min="13" max="16384" width="11.421875" style="6" customWidth="1"/>
  </cols>
  <sheetData>
    <row r="2" spans="1:10" s="3" customFormat="1" ht="15">
      <c r="A2" s="22" t="s">
        <v>22</v>
      </c>
      <c r="B2" s="1" t="s">
        <v>0</v>
      </c>
      <c r="C2" s="1" t="s">
        <v>1</v>
      </c>
      <c r="D2" s="1" t="s">
        <v>17</v>
      </c>
      <c r="E2" s="1" t="s">
        <v>18</v>
      </c>
      <c r="F2" s="1" t="s">
        <v>20</v>
      </c>
      <c r="G2" s="2" t="s">
        <v>2</v>
      </c>
      <c r="H2" s="2" t="s">
        <v>3</v>
      </c>
      <c r="I2" s="2" t="s">
        <v>2</v>
      </c>
      <c r="J2" s="2" t="s">
        <v>3</v>
      </c>
    </row>
    <row r="3" spans="1:10" s="3" customFormat="1" ht="15">
      <c r="A3" s="2"/>
      <c r="B3" s="4" t="s">
        <v>4</v>
      </c>
      <c r="C3" s="4" t="s">
        <v>4</v>
      </c>
      <c r="D3" s="4" t="s">
        <v>4</v>
      </c>
      <c r="E3" s="4" t="s">
        <v>4</v>
      </c>
      <c r="F3" s="4" t="s">
        <v>4</v>
      </c>
      <c r="G3" s="2" t="s">
        <v>21</v>
      </c>
      <c r="H3" s="2" t="s">
        <v>21</v>
      </c>
      <c r="I3" s="2" t="s">
        <v>5</v>
      </c>
      <c r="J3" s="2" t="s">
        <v>5</v>
      </c>
    </row>
    <row r="4" ht="15">
      <c r="A4" s="5" t="s">
        <v>6</v>
      </c>
    </row>
    <row r="5" spans="1:12" ht="15">
      <c r="A5" s="8" t="s">
        <v>19</v>
      </c>
      <c r="B5" s="9"/>
      <c r="C5" s="9"/>
      <c r="D5" s="9"/>
      <c r="E5" s="9">
        <v>12052688</v>
      </c>
      <c r="F5" s="9">
        <v>12137599</v>
      </c>
      <c r="G5" s="9">
        <f>SUM(F5-E5)</f>
        <v>84911</v>
      </c>
      <c r="H5" s="10">
        <f>SUM(G5/E5)</f>
        <v>0.007044984488107549</v>
      </c>
      <c r="I5" s="11"/>
      <c r="J5" s="10"/>
      <c r="L5" s="9"/>
    </row>
    <row r="6" spans="1:10" ht="15">
      <c r="A6" s="8" t="s">
        <v>7</v>
      </c>
      <c r="B6" s="9">
        <v>998136</v>
      </c>
      <c r="C6" s="9">
        <v>1061728</v>
      </c>
      <c r="D6" s="9">
        <v>1108992</v>
      </c>
      <c r="E6" s="9">
        <v>1247048</v>
      </c>
      <c r="F6" s="9">
        <v>1331050</v>
      </c>
      <c r="G6" s="9">
        <f>SUM(F6-E6)</f>
        <v>84002</v>
      </c>
      <c r="H6" s="10">
        <f>SUM(G6/E6)</f>
        <v>0.06736067897947794</v>
      </c>
      <c r="I6" s="11" t="e">
        <f>SUM(#REF!-#REF!)</f>
        <v>#REF!</v>
      </c>
      <c r="J6" s="10" t="e">
        <f>SUM(I6/#REF!)</f>
        <v>#REF!</v>
      </c>
    </row>
    <row r="7" spans="1:10" ht="15">
      <c r="A7" s="8" t="s">
        <v>9</v>
      </c>
      <c r="B7" s="9">
        <v>149000</v>
      </c>
      <c r="C7" s="9">
        <v>195242</v>
      </c>
      <c r="D7" s="9">
        <v>199200</v>
      </c>
      <c r="E7" s="9">
        <v>312000</v>
      </c>
      <c r="F7" s="9">
        <v>375630</v>
      </c>
      <c r="G7" s="9">
        <f>SUM(F7-E7)</f>
        <v>63630</v>
      </c>
      <c r="H7" s="10">
        <f>SUM(G7/E7)</f>
        <v>0.2039423076923077</v>
      </c>
      <c r="I7" s="11"/>
      <c r="J7" s="10"/>
    </row>
    <row r="8" spans="1:12" ht="15">
      <c r="A8" s="8" t="s">
        <v>8</v>
      </c>
      <c r="B8" s="9">
        <v>21765817</v>
      </c>
      <c r="C8" s="9">
        <v>22528078</v>
      </c>
      <c r="D8" s="9">
        <v>23240174</v>
      </c>
      <c r="E8" s="9">
        <v>24287545</v>
      </c>
      <c r="F8" s="9">
        <v>24879013</v>
      </c>
      <c r="G8" s="9">
        <f>SUM(F8-E8)</f>
        <v>591468</v>
      </c>
      <c r="H8" s="10">
        <f>SUM(G8/E8)</f>
        <v>0.024352728939874328</v>
      </c>
      <c r="I8" s="11" t="e">
        <f>SUM(#REF!-#REF!)</f>
        <v>#REF!</v>
      </c>
      <c r="J8" s="10" t="e">
        <f>SUM(I8/#REF!)</f>
        <v>#REF!</v>
      </c>
      <c r="K8" s="9"/>
      <c r="L8" s="9"/>
    </row>
    <row r="9" spans="1:10" ht="15">
      <c r="A9" s="8"/>
      <c r="B9" s="9">
        <f>SUM(B5:B8)</f>
        <v>22912953</v>
      </c>
      <c r="C9" s="9">
        <f>SUM(C5:C8)</f>
        <v>23785048</v>
      </c>
      <c r="D9" s="9">
        <f>SUM(D5:D8)</f>
        <v>24548366</v>
      </c>
      <c r="E9" s="9">
        <f>SUM(E5:E8)</f>
        <v>37899281</v>
      </c>
      <c r="F9" s="9">
        <f>SUM(F5:F8)</f>
        <v>38723292</v>
      </c>
      <c r="G9" s="9">
        <f>SUM(F9-E9)</f>
        <v>824011</v>
      </c>
      <c r="H9" s="10">
        <f>SUM(G9/E9)</f>
        <v>0.021742127508962504</v>
      </c>
      <c r="I9" s="11" t="e">
        <f>SUM(#REF!-#REF!)</f>
        <v>#REF!</v>
      </c>
      <c r="J9" s="10" t="e">
        <f>SUM(I9/#REF!)</f>
        <v>#REF!</v>
      </c>
    </row>
    <row r="10" spans="1:10" ht="15">
      <c r="A10" s="8"/>
      <c r="B10" s="9"/>
      <c r="C10" s="9"/>
      <c r="D10" s="9"/>
      <c r="E10" s="9"/>
      <c r="F10" s="9"/>
      <c r="G10" s="9"/>
      <c r="H10" s="10"/>
      <c r="I10" s="11"/>
      <c r="J10" s="10"/>
    </row>
    <row r="11" spans="1:10" ht="15">
      <c r="A11" s="12" t="s">
        <v>10</v>
      </c>
      <c r="B11" s="9"/>
      <c r="C11" s="9"/>
      <c r="D11" s="9"/>
      <c r="E11" s="9"/>
      <c r="F11" s="9"/>
      <c r="G11" s="9"/>
      <c r="H11" s="10"/>
      <c r="I11" s="11"/>
      <c r="J11" s="10"/>
    </row>
    <row r="12" spans="1:12" ht="15">
      <c r="A12" s="8" t="s">
        <v>19</v>
      </c>
      <c r="B12" s="13"/>
      <c r="C12" s="13"/>
      <c r="D12" s="13"/>
      <c r="E12" s="13">
        <v>4950000</v>
      </c>
      <c r="F12" s="13">
        <v>4938670</v>
      </c>
      <c r="G12" s="9">
        <f>SUM(F12-E12)</f>
        <v>-11330</v>
      </c>
      <c r="H12" s="10">
        <f>SUM(G12/E12)</f>
        <v>-0.002288888888888889</v>
      </c>
      <c r="I12" s="11"/>
      <c r="J12" s="10"/>
      <c r="L12" s="21"/>
    </row>
    <row r="13" spans="1:12" ht="15">
      <c r="A13" s="8" t="s">
        <v>8</v>
      </c>
      <c r="B13" s="13">
        <v>2842679</v>
      </c>
      <c r="C13" s="13">
        <v>3248194</v>
      </c>
      <c r="D13" s="13">
        <v>3005579</v>
      </c>
      <c r="E13" s="13">
        <v>3433270</v>
      </c>
      <c r="F13" s="13">
        <v>3332211</v>
      </c>
      <c r="G13" s="9">
        <f>SUM(F13-E13)</f>
        <v>-101059</v>
      </c>
      <c r="H13" s="10">
        <f>SUM(G13/E13)</f>
        <v>-0.029435203173650774</v>
      </c>
      <c r="I13" s="11" t="e">
        <f>SUM(#REF!-#REF!)</f>
        <v>#REF!</v>
      </c>
      <c r="J13" s="10" t="e">
        <f>SUM(I13/#REF!)</f>
        <v>#REF!</v>
      </c>
      <c r="L13" s="13"/>
    </row>
    <row r="14" spans="1:10" ht="15">
      <c r="A14" s="8" t="s">
        <v>11</v>
      </c>
      <c r="B14" s="13">
        <f>SUM(B12:B13)</f>
        <v>2842679</v>
      </c>
      <c r="C14" s="13">
        <f>SUM(C12:C13)</f>
        <v>3248194</v>
      </c>
      <c r="D14" s="13">
        <f>SUM(D12:D13)</f>
        <v>3005579</v>
      </c>
      <c r="E14" s="13">
        <f>SUM(E12:E13)</f>
        <v>8383270</v>
      </c>
      <c r="F14" s="13">
        <f>SUM(F12:F13)</f>
        <v>8270881</v>
      </c>
      <c r="G14" s="9">
        <f>SUM(F14-E14)</f>
        <v>-112389</v>
      </c>
      <c r="H14" s="10">
        <f>SUM(G14/E14)</f>
        <v>-0.013406343825261503</v>
      </c>
      <c r="I14" s="11" t="e">
        <f>SUM(#REF!-#REF!)</f>
        <v>#REF!</v>
      </c>
      <c r="J14" s="10" t="e">
        <f>SUM(I14/#REF!)</f>
        <v>#REF!</v>
      </c>
    </row>
    <row r="15" spans="1:10" ht="15">
      <c r="A15" s="8"/>
      <c r="B15" s="9"/>
      <c r="C15" s="9"/>
      <c r="D15" s="9"/>
      <c r="E15" s="9"/>
      <c r="F15" s="9"/>
      <c r="G15" s="9"/>
      <c r="H15" s="10"/>
      <c r="I15" s="11"/>
      <c r="J15" s="10"/>
    </row>
    <row r="16" spans="1:10" ht="15">
      <c r="A16" s="12" t="s">
        <v>12</v>
      </c>
      <c r="B16" s="9"/>
      <c r="C16" s="9"/>
      <c r="D16" s="9"/>
      <c r="E16" s="9"/>
      <c r="F16" s="9"/>
      <c r="G16" s="9"/>
      <c r="H16" s="10"/>
      <c r="I16" s="11"/>
      <c r="J16" s="10"/>
    </row>
    <row r="17" spans="1:10" ht="15">
      <c r="A17" s="8" t="s">
        <v>13</v>
      </c>
      <c r="B17" s="9" t="e">
        <f>SUM(#REF!-#REF!)</f>
        <v>#REF!</v>
      </c>
      <c r="C17" s="9" t="e">
        <f>SUM(#REF!-#REF!)</f>
        <v>#REF!</v>
      </c>
      <c r="D17" s="9" t="e">
        <f>SUM(#REF!-#REF!)</f>
        <v>#REF!</v>
      </c>
      <c r="E17" s="9">
        <f>SUM(E5-E12)</f>
        <v>7102688</v>
      </c>
      <c r="F17" s="9">
        <f>+(F5-F12)</f>
        <v>7198929</v>
      </c>
      <c r="G17" s="9">
        <f>SUM(F17-E17)</f>
        <v>96241</v>
      </c>
      <c r="H17" s="10">
        <f>SUM(G17/E17)</f>
        <v>0.01354994052955726</v>
      </c>
      <c r="I17" s="11" t="e">
        <f>SUM(#REF!-#REF!)</f>
        <v>#REF!</v>
      </c>
      <c r="J17" s="10" t="e">
        <f>SUM(I17/#REF!)</f>
        <v>#REF!</v>
      </c>
    </row>
    <row r="18" spans="1:10" ht="15">
      <c r="A18" s="8" t="s">
        <v>9</v>
      </c>
      <c r="B18" s="9">
        <v>149000</v>
      </c>
      <c r="C18" s="9">
        <v>195242</v>
      </c>
      <c r="D18" s="9">
        <v>199200</v>
      </c>
      <c r="E18" s="9">
        <v>312000</v>
      </c>
      <c r="F18" s="9">
        <v>375630</v>
      </c>
      <c r="G18" s="9">
        <f>SUM(F18-E18)</f>
        <v>63630</v>
      </c>
      <c r="H18" s="10">
        <f>SUM(G18/E18)</f>
        <v>0.2039423076923077</v>
      </c>
      <c r="I18" s="11" t="e">
        <f>SUM(#REF!-#REF!)</f>
        <v>#REF!</v>
      </c>
      <c r="J18" s="10" t="e">
        <f>SUM(I18/#REF!)</f>
        <v>#REF!</v>
      </c>
    </row>
    <row r="19" spans="1:10" ht="15">
      <c r="A19" s="8" t="s">
        <v>7</v>
      </c>
      <c r="B19" s="9">
        <v>998136</v>
      </c>
      <c r="C19" s="9">
        <v>1061728</v>
      </c>
      <c r="D19" s="9">
        <v>1108992</v>
      </c>
      <c r="E19" s="9">
        <v>1247048</v>
      </c>
      <c r="F19" s="9">
        <v>1331050</v>
      </c>
      <c r="G19" s="9">
        <f>SUM(F19-E19)</f>
        <v>84002</v>
      </c>
      <c r="H19" s="10">
        <f>SUM(G19/E19)</f>
        <v>0.06736067897947794</v>
      </c>
      <c r="I19" s="11" t="e">
        <f>SUM(#REF!-#REF!)</f>
        <v>#REF!</v>
      </c>
      <c r="J19" s="10" t="e">
        <f>SUM(I19/#REF!)</f>
        <v>#REF!</v>
      </c>
    </row>
    <row r="20" spans="1:10" ht="15">
      <c r="A20" s="8" t="s">
        <v>8</v>
      </c>
      <c r="B20" s="9">
        <f>SUM(B8-B13)</f>
        <v>18923138</v>
      </c>
      <c r="C20" s="9">
        <f>SUM(C8-C13)</f>
        <v>19279884</v>
      </c>
      <c r="D20" s="9">
        <f>SUM(D8-D13)</f>
        <v>20234595</v>
      </c>
      <c r="E20" s="9">
        <f>SUM(E8-E13)</f>
        <v>20854275</v>
      </c>
      <c r="F20" s="9">
        <f>+(F8-F13)</f>
        <v>21546802</v>
      </c>
      <c r="G20" s="9">
        <f>SUM(F20-E20)</f>
        <v>692527</v>
      </c>
      <c r="H20" s="10">
        <f>SUM(G20/E20)</f>
        <v>0.03320791540343646</v>
      </c>
      <c r="I20" s="11" t="e">
        <f>SUM(#REF!-#REF!)</f>
        <v>#REF!</v>
      </c>
      <c r="J20" s="10" t="e">
        <f>SUM(I20/#REF!)</f>
        <v>#REF!</v>
      </c>
    </row>
    <row r="21" spans="1:12" ht="15">
      <c r="A21" s="8" t="s">
        <v>11</v>
      </c>
      <c r="B21" s="9" t="e">
        <f>SUM(B17:B20)</f>
        <v>#REF!</v>
      </c>
      <c r="C21" s="9" t="e">
        <f>SUM(C17:C20)</f>
        <v>#REF!</v>
      </c>
      <c r="D21" s="9" t="e">
        <f>SUM(D17:D20)</f>
        <v>#REF!</v>
      </c>
      <c r="E21" s="9">
        <f>SUM(E17:E20)</f>
        <v>29516011</v>
      </c>
      <c r="F21" s="9">
        <f>SUM(F17:F20)</f>
        <v>30452411</v>
      </c>
      <c r="G21" s="9">
        <f>SUM(F21-E21)</f>
        <v>936400</v>
      </c>
      <c r="H21" s="10">
        <f>SUM(G21/E21)</f>
        <v>0.03172515418834883</v>
      </c>
      <c r="I21" s="11" t="e">
        <f>SUM(#REF!-#REF!)</f>
        <v>#REF!</v>
      </c>
      <c r="J21" s="10" t="e">
        <f>SUM(I21/#REF!)</f>
        <v>#REF!</v>
      </c>
      <c r="L21" s="20"/>
    </row>
    <row r="22" spans="1:10" ht="15">
      <c r="A22" s="8"/>
      <c r="B22" s="15"/>
      <c r="C22" s="15"/>
      <c r="D22" s="15"/>
      <c r="E22" s="15"/>
      <c r="F22" s="15"/>
      <c r="G22" s="9"/>
      <c r="H22" s="10"/>
      <c r="I22" s="11"/>
      <c r="J22" s="10"/>
    </row>
    <row r="23" spans="1:10" ht="15">
      <c r="A23" s="12" t="s">
        <v>14</v>
      </c>
      <c r="B23" s="15"/>
      <c r="C23" s="15"/>
      <c r="D23" s="15"/>
      <c r="E23" s="15"/>
      <c r="F23" s="15"/>
      <c r="G23" s="9"/>
      <c r="H23" s="10"/>
      <c r="I23" s="11"/>
      <c r="J23" s="10"/>
    </row>
    <row r="24" spans="1:12" ht="15">
      <c r="A24" s="8" t="s">
        <v>15</v>
      </c>
      <c r="B24" s="14">
        <v>0.09</v>
      </c>
      <c r="C24" s="14">
        <v>0.12</v>
      </c>
      <c r="D24" s="16">
        <v>0.12</v>
      </c>
      <c r="E24" s="16">
        <v>0.18</v>
      </c>
      <c r="F24" s="16">
        <f>+((F18/F30)*1000)</f>
        <v>0.2218729531477306</v>
      </c>
      <c r="G24" s="16">
        <f>SUM(F24-E24)</f>
        <v>0.041872953147730596</v>
      </c>
      <c r="H24" s="10">
        <f>SUM(G24/E24)</f>
        <v>0.23262751748739222</v>
      </c>
      <c r="I24" s="17" t="e">
        <f>SUM(#REF!-#REF!)</f>
        <v>#REF!</v>
      </c>
      <c r="J24" s="10" t="e">
        <f>SUM(I24/#REF!)</f>
        <v>#REF!</v>
      </c>
      <c r="L24" s="19"/>
    </row>
    <row r="25" spans="1:10" ht="15">
      <c r="A25" s="8" t="s">
        <v>19</v>
      </c>
      <c r="B25" s="16"/>
      <c r="C25" s="16"/>
      <c r="D25" s="16"/>
      <c r="E25" s="16">
        <v>4.22</v>
      </c>
      <c r="F25" s="16">
        <f>+((F17/F30)*1000)</f>
        <v>4.252183363232008</v>
      </c>
      <c r="G25" s="16">
        <f>SUM(F25-E25)</f>
        <v>0.03218336323200788</v>
      </c>
      <c r="H25" s="10">
        <f>SUM(G25/E25)</f>
        <v>0.007626389391471061</v>
      </c>
      <c r="I25" s="17"/>
      <c r="J25" s="10"/>
    </row>
    <row r="26" spans="1:10" ht="15">
      <c r="A26" s="8" t="s">
        <v>7</v>
      </c>
      <c r="B26" s="14">
        <v>0.61</v>
      </c>
      <c r="C26" s="14">
        <v>0.65</v>
      </c>
      <c r="D26" s="16">
        <f>SUM(D19/1660000)</f>
        <v>0.668067469879518</v>
      </c>
      <c r="E26" s="16">
        <f>+((E19/E30)*1000)</f>
        <v>0.7414078478002378</v>
      </c>
      <c r="F26" s="16">
        <f>+((F19/F30)*1000)</f>
        <v>0.7862098189369507</v>
      </c>
      <c r="G26" s="16">
        <v>0.05</v>
      </c>
      <c r="H26" s="10">
        <f>SUM(G26/E26)</f>
        <v>0.06743926456720191</v>
      </c>
      <c r="I26" s="17" t="e">
        <f>SUM(#REF!-#REF!)</f>
        <v>#REF!</v>
      </c>
      <c r="J26" s="10" t="e">
        <f>SUM(I26/#REF!)</f>
        <v>#REF!</v>
      </c>
    </row>
    <row r="27" spans="1:10" ht="15">
      <c r="A27" s="8" t="s">
        <v>8</v>
      </c>
      <c r="B27" s="14">
        <v>11.5</v>
      </c>
      <c r="C27" s="14">
        <v>11.7</v>
      </c>
      <c r="D27" s="16">
        <f>SUM(D20/1660000)</f>
        <v>12.189515060240964</v>
      </c>
      <c r="E27" s="16">
        <f>SUM(E20/1682000)</f>
        <v>12.398498810939358</v>
      </c>
      <c r="F27" s="16">
        <v>12.74</v>
      </c>
      <c r="G27" s="16">
        <f>SUM(F27-E27)</f>
        <v>0.34150118906064186</v>
      </c>
      <c r="H27" s="10">
        <f>SUM(G27/E27)</f>
        <v>0.027543753019464816</v>
      </c>
      <c r="I27" s="17" t="e">
        <f>SUM(#REF!-#REF!)</f>
        <v>#REF!</v>
      </c>
      <c r="J27" s="10" t="e">
        <f>SUM(I27/#REF!)</f>
        <v>#REF!</v>
      </c>
    </row>
    <row r="28" spans="1:10" ht="15">
      <c r="A28" s="8" t="s">
        <v>11</v>
      </c>
      <c r="B28" s="14">
        <f>SUM(B24:B27)</f>
        <v>12.2</v>
      </c>
      <c r="C28" s="14">
        <f>SUM(C24:C27)</f>
        <v>12.469999999999999</v>
      </c>
      <c r="D28" s="14" t="e">
        <f>SUM(#REF!)</f>
        <v>#REF!</v>
      </c>
      <c r="E28" s="14">
        <f>SUM(E24:E27)</f>
        <v>17.539906658739596</v>
      </c>
      <c r="F28" s="14">
        <f>SUM(F24:F27)</f>
        <v>18.00026613531669</v>
      </c>
      <c r="G28" s="16">
        <f>SUM(F28-E28)</f>
        <v>0.46035947657709286</v>
      </c>
      <c r="H28" s="10">
        <f>SUM(G28/E28)</f>
        <v>0.026246404016506547</v>
      </c>
      <c r="I28" s="17" t="e">
        <f>SUM(#REF!-#REF!)</f>
        <v>#REF!</v>
      </c>
      <c r="J28" s="10" t="e">
        <f>SUM(I28/#REF!)</f>
        <v>#REF!</v>
      </c>
    </row>
    <row r="29" spans="1:10" ht="15">
      <c r="A29" s="8"/>
      <c r="B29" s="14"/>
      <c r="C29" s="14"/>
      <c r="D29" s="14"/>
      <c r="E29" s="14"/>
      <c r="F29" s="14"/>
      <c r="G29" s="16"/>
      <c r="H29" s="10"/>
      <c r="I29" s="11"/>
      <c r="J29" s="10"/>
    </row>
    <row r="30" spans="1:10" ht="15">
      <c r="A30" s="8" t="s">
        <v>16</v>
      </c>
      <c r="B30" s="18">
        <v>1645700000</v>
      </c>
      <c r="C30" s="18">
        <v>1648500000</v>
      </c>
      <c r="D30" s="18">
        <v>1660000000</v>
      </c>
      <c r="E30" s="18">
        <v>1682000000</v>
      </c>
      <c r="F30" s="18">
        <v>1692995900</v>
      </c>
      <c r="G30" s="16">
        <f>SUM(F30-E30)</f>
        <v>10995900</v>
      </c>
      <c r="H30" s="10">
        <f>SUM(G30/E30)</f>
        <v>0.006537395957193817</v>
      </c>
      <c r="I30" s="11" t="e">
        <f>SUM(#REF!-#REF!)</f>
        <v>#REF!</v>
      </c>
      <c r="J30" s="10" t="e">
        <f>SUM(I30/#REF!)</f>
        <v>#REF!</v>
      </c>
    </row>
  </sheetData>
  <sheetProtection/>
  <printOptions gridLines="1" horizontalCentered="1"/>
  <pageMargins left="0.75" right="0.75" top="1" bottom="0.21" header="0.25" footer="0.17"/>
  <pageSetup fitToHeight="1" fitToWidth="1" horizontalDpi="600" verticalDpi="600" orientation="landscape" r:id="rId1"/>
  <headerFooter alignWithMargins="0">
    <oddHeader xml:space="preserve">&amp;C&amp;"Arial,Bold"&amp;12Budget Summary
Fiscal Year 2018
Based on Superintendent's Original Budget 3/7/17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Wendy Derzawiec</cp:lastModifiedBy>
  <cp:lastPrinted>2017-08-03T12:31:07Z</cp:lastPrinted>
  <dcterms:created xsi:type="dcterms:W3CDTF">2013-05-08T13:36:50Z</dcterms:created>
  <dcterms:modified xsi:type="dcterms:W3CDTF">2017-08-22T14:29:09Z</dcterms:modified>
  <cp:category/>
  <cp:version/>
  <cp:contentType/>
  <cp:contentStatus/>
</cp:coreProperties>
</file>