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21720" windowHeight="118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<sst xmlns="http://schemas.openxmlformats.org/spreadsheetml/2006/main" count="36" uniqueCount="31">
  <si>
    <t>25 Yrs. To 44 Yrs</t>
  </si>
  <si>
    <t>45 Yrs. To 54 Yrs.</t>
  </si>
  <si>
    <t>55 Yrs. To 64 Yrs.</t>
  </si>
  <si>
    <t>65 Yrs. To 74 Yrs.</t>
  </si>
  <si>
    <t>75 Yrs. Plus</t>
  </si>
  <si>
    <t>18 Yrs. To 24 Yrs.</t>
  </si>
  <si>
    <t>5 Yrs. To 17 Yrs.</t>
  </si>
  <si>
    <t>0 Yrs. To 4 Yrs.</t>
  </si>
  <si>
    <t>Total Households</t>
  </si>
  <si>
    <t>Total Housing Units</t>
  </si>
  <si>
    <t>Population per Unit</t>
  </si>
  <si>
    <t>Median Age</t>
  </si>
  <si>
    <t>Average Household Size</t>
  </si>
  <si>
    <t>18 Yrs. To 54 Yrs.</t>
  </si>
  <si>
    <t>55 yrs and Over</t>
  </si>
  <si>
    <t>0 Yrs. To 17 Yrs.</t>
  </si>
  <si>
    <t>Households with individuals under 18 years</t>
  </si>
  <si>
    <t>Households with individuals 65 years and over</t>
  </si>
  <si>
    <t>% of 2010 Total</t>
  </si>
  <si>
    <t>% of 1990 Total</t>
  </si>
  <si>
    <t>% of 2000 Total</t>
  </si>
  <si>
    <t>% of 1980 Total</t>
  </si>
  <si>
    <t>% of 1970 Total</t>
  </si>
  <si>
    <t>Total</t>
  </si>
  <si>
    <t>Housing Growth</t>
  </si>
  <si>
    <t>1970 to 1980</t>
  </si>
  <si>
    <t>1980 to 1990</t>
  </si>
  <si>
    <t>1990 to 2000</t>
  </si>
  <si>
    <t>2000 to 2010</t>
  </si>
  <si>
    <t>Change</t>
  </si>
  <si>
    <t>% Change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</si>
</sst>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_(* #,##0.0_);_(* \(#,##0.0\);_(* &quot;-&quot;??_);_(@_)"/>
    <numFmt numFmtId="168" formatCode="_(* #,##0_);_(* \(#,##0\);_(* &quot;-&quot;??_);_(@_)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0.0%"/>
  </numFmts>
  <fonts count="4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2"/>
      <color indexed="63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medium">
        <color indexed="55"/>
      </left>
      <right style="medium">
        <color indexed="55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8" fontId="2" fillId="0" borderId="0" xfId="15" applyNumberFormat="1" applyFont="1" applyAlignment="1">
      <alignment/>
    </xf>
    <xf numFmtId="2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3" fontId="3" fillId="0" borderId="1" xfId="0" applyNumberFormat="1" applyFont="1" applyFill="1" applyBorder="1" applyAlignment="1">
      <alignment horizontal="left" wrapText="1" indent="1"/>
    </xf>
    <xf numFmtId="0" fontId="3" fillId="0" borderId="1" xfId="0" applyFont="1" applyFill="1" applyBorder="1" applyAlignment="1">
      <alignment horizontal="left" wrapText="1" indent="1"/>
    </xf>
    <xf numFmtId="0" fontId="3" fillId="0" borderId="1" xfId="0" applyFont="1" applyFill="1" applyBorder="1" applyAlignment="1">
      <alignment horizontal="left" vertical="center" wrapText="1" indent="1"/>
    </xf>
    <xf numFmtId="0" fontId="2" fillId="0" borderId="0" xfId="0" applyFont="1" applyAlignment="1">
      <alignment horizontal="center"/>
    </xf>
    <xf numFmtId="167" fontId="2" fillId="0" borderId="0" xfId="15" applyNumberFormat="1" applyFont="1" applyAlignment="1">
      <alignment/>
    </xf>
    <xf numFmtId="0" fontId="1" fillId="0" borderId="0" xfId="0" applyFont="1" applyAlignment="1">
      <alignment horizontal="center"/>
    </xf>
    <xf numFmtId="173" fontId="2" fillId="0" borderId="0" xfId="19" applyNumberFormat="1" applyFont="1" applyAlignment="1">
      <alignment/>
    </xf>
    <xf numFmtId="168" fontId="2" fillId="0" borderId="0" xfId="0" applyNumberFormat="1" applyFont="1" applyAlignment="1">
      <alignment/>
    </xf>
    <xf numFmtId="9" fontId="2" fillId="0" borderId="0" xfId="19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7"/>
  <sheetViews>
    <sheetView tabSelected="1" workbookViewId="0" topLeftCell="A1">
      <selection activeCell="H15" sqref="H15"/>
    </sheetView>
  </sheetViews>
  <sheetFormatPr defaultColWidth="9.140625" defaultRowHeight="12.75"/>
  <cols>
    <col min="1" max="1" width="31.8515625" style="2" bestFit="1" customWidth="1"/>
    <col min="2" max="2" width="11.57421875" style="2" bestFit="1" customWidth="1"/>
    <col min="3" max="6" width="11.7109375" style="2" bestFit="1" customWidth="1"/>
    <col min="7" max="8" width="19.00390625" style="2" customWidth="1"/>
    <col min="9" max="9" width="18.28125" style="2" bestFit="1" customWidth="1"/>
    <col min="10" max="10" width="19.421875" style="2" bestFit="1" customWidth="1"/>
    <col min="11" max="13" width="18.28125" style="2" bestFit="1" customWidth="1"/>
    <col min="14" max="16384" width="9.140625" style="2" customWidth="1"/>
  </cols>
  <sheetData>
    <row r="1" spans="2:13" s="11" customFormat="1" ht="15.75">
      <c r="B1" s="11">
        <v>1970</v>
      </c>
      <c r="C1" s="11">
        <v>1980</v>
      </c>
      <c r="D1" s="11">
        <v>1990</v>
      </c>
      <c r="E1" s="11">
        <v>2000</v>
      </c>
      <c r="F1" s="11">
        <v>2010</v>
      </c>
      <c r="G1" s="11" t="s">
        <v>29</v>
      </c>
      <c r="H1" s="11" t="s">
        <v>30</v>
      </c>
      <c r="I1" s="11" t="s">
        <v>22</v>
      </c>
      <c r="J1" s="11" t="s">
        <v>21</v>
      </c>
      <c r="K1" s="11" t="s">
        <v>19</v>
      </c>
      <c r="L1" s="11" t="s">
        <v>20</v>
      </c>
      <c r="M1" s="11" t="s">
        <v>18</v>
      </c>
    </row>
    <row r="2" spans="1:8" s="11" customFormat="1" ht="15.75">
      <c r="A2" s="11" t="s">
        <v>23</v>
      </c>
      <c r="B2" s="11">
        <v>7873</v>
      </c>
      <c r="C2" s="11">
        <v>7838</v>
      </c>
      <c r="D2" s="11">
        <v>8854</v>
      </c>
      <c r="E2" s="11">
        <v>9068</v>
      </c>
      <c r="F2" s="11">
        <v>9015</v>
      </c>
      <c r="G2" s="11" t="s">
        <v>28</v>
      </c>
      <c r="H2" s="11" t="s">
        <v>28</v>
      </c>
    </row>
    <row r="3" spans="1:13" ht="15">
      <c r="A3" s="2" t="s">
        <v>7</v>
      </c>
      <c r="B3" s="3">
        <v>629</v>
      </c>
      <c r="C3" s="3">
        <v>431</v>
      </c>
      <c r="D3" s="3">
        <v>598</v>
      </c>
      <c r="E3" s="3">
        <v>470</v>
      </c>
      <c r="F3" s="3">
        <v>390</v>
      </c>
      <c r="G3" s="3">
        <f>SUM(F3-E3)</f>
        <v>-80</v>
      </c>
      <c r="H3" s="14">
        <f>SUM(G3/E3)</f>
        <v>-0.1702127659574468</v>
      </c>
      <c r="I3" s="12">
        <f>SUM(B3/7873)</f>
        <v>0.07989330623650451</v>
      </c>
      <c r="J3" s="12">
        <f>SUM(C3/7838)</f>
        <v>0.054988517478948715</v>
      </c>
      <c r="K3" s="12">
        <f>SUM(D3/8854)</f>
        <v>0.06754009487237407</v>
      </c>
      <c r="L3" s="12">
        <f>SUM(E3/9068)</f>
        <v>0.051830613145125715</v>
      </c>
      <c r="M3" s="12">
        <f>SUM(F3/9015)</f>
        <v>0.04326123128119801</v>
      </c>
    </row>
    <row r="4" spans="1:13" ht="15">
      <c r="A4" s="2" t="s">
        <v>6</v>
      </c>
      <c r="B4" s="3">
        <v>2359</v>
      </c>
      <c r="C4" s="3">
        <v>1753</v>
      </c>
      <c r="D4" s="3">
        <v>1677</v>
      </c>
      <c r="E4" s="3">
        <v>1932</v>
      </c>
      <c r="F4" s="3">
        <v>1866</v>
      </c>
      <c r="G4" s="3">
        <f aca="true" t="shared" si="0" ref="G4:G14">SUM(F4-E4)</f>
        <v>-66</v>
      </c>
      <c r="H4" s="14">
        <f aca="true" t="shared" si="1" ref="H4:H14">SUM(G4/E4)</f>
        <v>-0.034161490683229816</v>
      </c>
      <c r="I4" s="12">
        <f aca="true" t="shared" si="2" ref="I4:I14">SUM(B4/7873)</f>
        <v>0.2996316524831703</v>
      </c>
      <c r="J4" s="12">
        <f aca="true" t="shared" si="3" ref="J4:J14">SUM(C4/7838)</f>
        <v>0.2236539933656545</v>
      </c>
      <c r="K4" s="12">
        <f>SUM(D4/8854)</f>
        <v>0.189405918229049</v>
      </c>
      <c r="L4" s="12">
        <f aca="true" t="shared" si="4" ref="L4:L14">SUM(C4/7838)</f>
        <v>0.2236539933656545</v>
      </c>
      <c r="M4" s="12">
        <f aca="true" t="shared" si="5" ref="M4:M14">SUM(F4/9015)</f>
        <v>0.2069883527454243</v>
      </c>
    </row>
    <row r="5" spans="1:13" ht="15">
      <c r="A5" s="2" t="s">
        <v>15</v>
      </c>
      <c r="B5" s="3">
        <f>SUM(B3:B4)</f>
        <v>2988</v>
      </c>
      <c r="C5" s="3">
        <f>SUM(C3:C4)</f>
        <v>2184</v>
      </c>
      <c r="D5" s="3">
        <f>SUM(D3:D4)</f>
        <v>2275</v>
      </c>
      <c r="E5" s="3">
        <f>SUM(E3:E4)</f>
        <v>2402</v>
      </c>
      <c r="F5" s="3">
        <v>2256</v>
      </c>
      <c r="G5" s="3">
        <f t="shared" si="0"/>
        <v>-146</v>
      </c>
      <c r="H5" s="14">
        <f t="shared" si="1"/>
        <v>-0.06078268109908409</v>
      </c>
      <c r="I5" s="12">
        <f t="shared" si="2"/>
        <v>0.37952495871967484</v>
      </c>
      <c r="J5" s="12">
        <f t="shared" si="3"/>
        <v>0.27864251084460323</v>
      </c>
      <c r="K5" s="12">
        <f>SUM(D5/8854)</f>
        <v>0.25694601310142307</v>
      </c>
      <c r="L5" s="12">
        <f t="shared" si="4"/>
        <v>0.27864251084460323</v>
      </c>
      <c r="M5" s="12">
        <f t="shared" si="5"/>
        <v>0.2502495840266223</v>
      </c>
    </row>
    <row r="6" spans="2:13" ht="15">
      <c r="B6" s="3"/>
      <c r="C6" s="3"/>
      <c r="D6" s="3"/>
      <c r="E6" s="3"/>
      <c r="F6" s="3"/>
      <c r="G6" s="3"/>
      <c r="H6" s="14"/>
      <c r="I6" s="12"/>
      <c r="J6" s="12"/>
      <c r="K6" s="12"/>
      <c r="L6" s="12"/>
      <c r="M6" s="12"/>
    </row>
    <row r="7" spans="1:13" ht="15">
      <c r="A7" s="2" t="s">
        <v>5</v>
      </c>
      <c r="B7" s="3">
        <v>525</v>
      </c>
      <c r="C7" s="3">
        <v>638</v>
      </c>
      <c r="D7" s="3">
        <v>547</v>
      </c>
      <c r="E7" s="3">
        <v>529</v>
      </c>
      <c r="F7" s="3">
        <v>400</v>
      </c>
      <c r="G7" s="3">
        <f t="shared" si="0"/>
        <v>-129</v>
      </c>
      <c r="H7" s="14">
        <f t="shared" si="1"/>
        <v>-0.2438563327032136</v>
      </c>
      <c r="I7" s="12">
        <f t="shared" si="2"/>
        <v>0.06668360218468182</v>
      </c>
      <c r="J7" s="12">
        <f t="shared" si="3"/>
        <v>0.08139831589691247</v>
      </c>
      <c r="K7" s="12">
        <f aca="true" t="shared" si="6" ref="K7:K14">SUM(D7/8854)</f>
        <v>0.06177998644680371</v>
      </c>
      <c r="L7" s="12">
        <f t="shared" si="4"/>
        <v>0.08139831589691247</v>
      </c>
      <c r="M7" s="12">
        <f t="shared" si="5"/>
        <v>0.044370493621741544</v>
      </c>
    </row>
    <row r="8" spans="1:13" ht="15">
      <c r="A8" s="2" t="s">
        <v>0</v>
      </c>
      <c r="B8" s="3">
        <v>2022</v>
      </c>
      <c r="C8" s="3">
        <v>2139</v>
      </c>
      <c r="D8" s="3">
        <v>2821</v>
      </c>
      <c r="E8" s="3">
        <v>2134</v>
      </c>
      <c r="F8" s="3">
        <v>1559</v>
      </c>
      <c r="G8" s="3">
        <f t="shared" si="0"/>
        <v>-575</v>
      </c>
      <c r="H8" s="14">
        <f t="shared" si="1"/>
        <v>-0.2694470477975633</v>
      </c>
      <c r="I8" s="12">
        <f t="shared" si="2"/>
        <v>0.2568271306998603</v>
      </c>
      <c r="J8" s="12">
        <f t="shared" si="3"/>
        <v>0.2729012503189589</v>
      </c>
      <c r="K8" s="12">
        <f t="shared" si="6"/>
        <v>0.31861305624576464</v>
      </c>
      <c r="L8" s="12">
        <f t="shared" si="4"/>
        <v>0.2729012503189589</v>
      </c>
      <c r="M8" s="12">
        <f t="shared" si="5"/>
        <v>0.17293399889073766</v>
      </c>
    </row>
    <row r="9" spans="1:13" ht="15">
      <c r="A9" s="2" t="s">
        <v>1</v>
      </c>
      <c r="B9" s="3">
        <v>1007</v>
      </c>
      <c r="C9" s="3">
        <v>1061</v>
      </c>
      <c r="D9" s="3">
        <v>1106</v>
      </c>
      <c r="E9" s="3">
        <v>1812</v>
      </c>
      <c r="F9" s="3">
        <v>1744</v>
      </c>
      <c r="G9" s="3">
        <f t="shared" si="0"/>
        <v>-68</v>
      </c>
      <c r="H9" s="14">
        <f t="shared" si="1"/>
        <v>-0.037527593818984545</v>
      </c>
      <c r="I9" s="12">
        <f t="shared" si="2"/>
        <v>0.1279054998094754</v>
      </c>
      <c r="J9" s="12">
        <f t="shared" si="3"/>
        <v>0.13536616483796887</v>
      </c>
      <c r="K9" s="12">
        <f t="shared" si="6"/>
        <v>0.12491529252315338</v>
      </c>
      <c r="L9" s="12">
        <f t="shared" si="4"/>
        <v>0.13536616483796887</v>
      </c>
      <c r="M9" s="12">
        <f t="shared" si="5"/>
        <v>0.19345535219079313</v>
      </c>
    </row>
    <row r="10" spans="1:13" ht="15">
      <c r="A10" s="2" t="s">
        <v>13</v>
      </c>
      <c r="B10" s="3">
        <f>SUM(B7:B9)</f>
        <v>3554</v>
      </c>
      <c r="C10" s="3">
        <f>SUM(C7:C9)</f>
        <v>3838</v>
      </c>
      <c r="D10" s="3">
        <f>SUM(D7:D9)</f>
        <v>4474</v>
      </c>
      <c r="E10" s="3">
        <f>SUM(E7:E9)</f>
        <v>4475</v>
      </c>
      <c r="F10" s="3">
        <v>3703</v>
      </c>
      <c r="G10" s="3">
        <f t="shared" si="0"/>
        <v>-772</v>
      </c>
      <c r="H10" s="14">
        <f t="shared" si="1"/>
        <v>-0.17251396648044692</v>
      </c>
      <c r="I10" s="12">
        <f t="shared" si="2"/>
        <v>0.45141623269401754</v>
      </c>
      <c r="J10" s="12">
        <f t="shared" si="3"/>
        <v>0.48966573105384026</v>
      </c>
      <c r="K10" s="12">
        <f t="shared" si="6"/>
        <v>0.5053083352157217</v>
      </c>
      <c r="L10" s="12">
        <f t="shared" si="4"/>
        <v>0.48966573105384026</v>
      </c>
      <c r="M10" s="12">
        <f t="shared" si="5"/>
        <v>0.4107598447032723</v>
      </c>
    </row>
    <row r="11" spans="1:13" ht="15">
      <c r="A11" s="2" t="s">
        <v>2</v>
      </c>
      <c r="B11" s="3">
        <v>699</v>
      </c>
      <c r="C11" s="3">
        <v>877</v>
      </c>
      <c r="D11" s="3">
        <v>892</v>
      </c>
      <c r="E11" s="3">
        <v>934</v>
      </c>
      <c r="F11" s="3">
        <v>1606</v>
      </c>
      <c r="G11" s="3">
        <f t="shared" si="0"/>
        <v>672</v>
      </c>
      <c r="H11" s="14">
        <f t="shared" si="1"/>
        <v>0.7194860813704497</v>
      </c>
      <c r="I11" s="12">
        <f t="shared" si="2"/>
        <v>0.08878445319446208</v>
      </c>
      <c r="J11" s="12">
        <f t="shared" si="3"/>
        <v>0.11189078846644553</v>
      </c>
      <c r="K11" s="12">
        <f t="shared" si="6"/>
        <v>0.10074542579625029</v>
      </c>
      <c r="L11" s="12">
        <f t="shared" si="4"/>
        <v>0.11189078846644553</v>
      </c>
      <c r="M11" s="12">
        <f t="shared" si="5"/>
        <v>0.1781475318912923</v>
      </c>
    </row>
    <row r="12" spans="1:13" ht="15">
      <c r="A12" s="2" t="s">
        <v>3</v>
      </c>
      <c r="B12" s="3">
        <v>408</v>
      </c>
      <c r="C12" s="3">
        <v>568</v>
      </c>
      <c r="D12" s="3">
        <v>716</v>
      </c>
      <c r="E12" s="3">
        <v>722</v>
      </c>
      <c r="F12" s="3">
        <v>748</v>
      </c>
      <c r="G12" s="3">
        <f t="shared" si="0"/>
        <v>26</v>
      </c>
      <c r="H12" s="14">
        <f t="shared" si="1"/>
        <v>0.036011080332409975</v>
      </c>
      <c r="I12" s="12">
        <f t="shared" si="2"/>
        <v>0.0518226851263813</v>
      </c>
      <c r="J12" s="12">
        <f t="shared" si="3"/>
        <v>0.07246746619035468</v>
      </c>
      <c r="K12" s="12">
        <f t="shared" si="6"/>
        <v>0.08086740456290942</v>
      </c>
      <c r="L12" s="12">
        <f t="shared" si="4"/>
        <v>0.07246746619035468</v>
      </c>
      <c r="M12" s="12">
        <f t="shared" si="5"/>
        <v>0.08297282307265669</v>
      </c>
    </row>
    <row r="13" spans="1:13" ht="15">
      <c r="A13" s="2" t="s">
        <v>4</v>
      </c>
      <c r="B13" s="3">
        <v>224</v>
      </c>
      <c r="C13" s="3">
        <v>371</v>
      </c>
      <c r="D13" s="3">
        <v>497</v>
      </c>
      <c r="E13" s="3">
        <v>535</v>
      </c>
      <c r="F13" s="3">
        <v>702</v>
      </c>
      <c r="G13" s="3">
        <f t="shared" si="0"/>
        <v>167</v>
      </c>
      <c r="H13" s="14">
        <f t="shared" si="1"/>
        <v>0.3121495327102804</v>
      </c>
      <c r="I13" s="12">
        <f t="shared" si="2"/>
        <v>0.028451670265464246</v>
      </c>
      <c r="J13" s="12">
        <f t="shared" si="3"/>
        <v>0.047333503444756314</v>
      </c>
      <c r="K13" s="12">
        <f t="shared" si="6"/>
        <v>0.05613282132369551</v>
      </c>
      <c r="L13" s="12">
        <f t="shared" si="4"/>
        <v>0.047333503444756314</v>
      </c>
      <c r="M13" s="12">
        <f t="shared" si="5"/>
        <v>0.07787021630615641</v>
      </c>
    </row>
    <row r="14" spans="1:13" ht="15">
      <c r="A14" s="2" t="s">
        <v>14</v>
      </c>
      <c r="B14" s="3">
        <f>SUM(B11:B13)</f>
        <v>1331</v>
      </c>
      <c r="C14" s="3">
        <f>SUM(C11:C13)</f>
        <v>1816</v>
      </c>
      <c r="D14" s="3">
        <f>SUM(D11:D13)</f>
        <v>2105</v>
      </c>
      <c r="E14" s="3">
        <f>SUM(E11:E13)</f>
        <v>2191</v>
      </c>
      <c r="F14" s="3">
        <v>3056</v>
      </c>
      <c r="G14" s="3">
        <f t="shared" si="0"/>
        <v>865</v>
      </c>
      <c r="H14" s="14">
        <f t="shared" si="1"/>
        <v>0.39479689639434046</v>
      </c>
      <c r="I14" s="12">
        <f t="shared" si="2"/>
        <v>0.16905880858630765</v>
      </c>
      <c r="J14" s="12">
        <f t="shared" si="3"/>
        <v>0.2316917581015565</v>
      </c>
      <c r="K14" s="12">
        <f t="shared" si="6"/>
        <v>0.23774565168285522</v>
      </c>
      <c r="L14" s="12">
        <f t="shared" si="4"/>
        <v>0.2316917581015565</v>
      </c>
      <c r="M14" s="12">
        <f t="shared" si="5"/>
        <v>0.3389905712701054</v>
      </c>
    </row>
    <row r="15" spans="1:8" ht="15">
      <c r="A15" s="2" t="s">
        <v>11</v>
      </c>
      <c r="B15" s="10">
        <v>33</v>
      </c>
      <c r="C15" s="10">
        <v>34.9</v>
      </c>
      <c r="D15" s="10">
        <v>38.4</v>
      </c>
      <c r="E15" s="10">
        <v>43.1</v>
      </c>
      <c r="F15" s="10">
        <v>46.8</v>
      </c>
      <c r="G15" s="10">
        <f>SUM(F15-E15)</f>
        <v>3.6999999999999957</v>
      </c>
      <c r="H15" s="14"/>
    </row>
    <row r="17" spans="7:10" ht="15.75">
      <c r="G17" s="11" t="s">
        <v>24</v>
      </c>
      <c r="H17" s="11" t="s">
        <v>24</v>
      </c>
      <c r="I17" s="11" t="s">
        <v>24</v>
      </c>
      <c r="J17" s="11" t="s">
        <v>24</v>
      </c>
    </row>
    <row r="18" spans="2:10" s="1" customFormat="1" ht="15.75">
      <c r="B18" s="11">
        <v>1970</v>
      </c>
      <c r="C18" s="11">
        <v>1980</v>
      </c>
      <c r="D18" s="11">
        <v>1990</v>
      </c>
      <c r="E18" s="11">
        <v>2000</v>
      </c>
      <c r="F18" s="11">
        <v>2010</v>
      </c>
      <c r="G18" s="11" t="s">
        <v>25</v>
      </c>
      <c r="H18" s="11" t="s">
        <v>26</v>
      </c>
      <c r="I18" s="11" t="s">
        <v>27</v>
      </c>
      <c r="J18" s="11" t="s">
        <v>28</v>
      </c>
    </row>
    <row r="19" spans="1:10" ht="15">
      <c r="A19" s="2" t="s">
        <v>9</v>
      </c>
      <c r="B19" s="3">
        <v>2501</v>
      </c>
      <c r="C19" s="3">
        <v>2824</v>
      </c>
      <c r="D19" s="3">
        <v>3456</v>
      </c>
      <c r="E19" s="3">
        <v>3724</v>
      </c>
      <c r="F19" s="3">
        <v>3963</v>
      </c>
      <c r="G19" s="3">
        <f>SUM(C19-B19)</f>
        <v>323</v>
      </c>
      <c r="H19" s="13">
        <f>SUM(D19-C19)</f>
        <v>632</v>
      </c>
      <c r="I19" s="13">
        <f>SUM(E19-D19)</f>
        <v>268</v>
      </c>
      <c r="J19" s="13">
        <f>SUM(F19-E19)</f>
        <v>239</v>
      </c>
    </row>
    <row r="20" spans="1:10" ht="15">
      <c r="A20" s="2" t="s">
        <v>10</v>
      </c>
      <c r="B20" s="4">
        <v>3.15</v>
      </c>
      <c r="C20" s="4">
        <v>2.78</v>
      </c>
      <c r="D20" s="4">
        <v>2.56</v>
      </c>
      <c r="E20" s="4">
        <v>2.44</v>
      </c>
      <c r="F20" s="4">
        <v>2.27</v>
      </c>
      <c r="G20" s="12">
        <f>SUM(G19/B19)</f>
        <v>0.1291483406637345</v>
      </c>
      <c r="H20" s="12">
        <f>SUM(H19/C19)</f>
        <v>0.2237960339943343</v>
      </c>
      <c r="I20" s="12">
        <f>SUM(I19/D19)</f>
        <v>0.0775462962962963</v>
      </c>
      <c r="J20" s="12">
        <f>SUM(J19/E19)</f>
        <v>0.06417830290010741</v>
      </c>
    </row>
    <row r="22" spans="1:10" ht="15">
      <c r="A22" s="2" t="s">
        <v>8</v>
      </c>
      <c r="B22" s="3"/>
      <c r="C22" s="3">
        <v>2706</v>
      </c>
      <c r="D22" s="3">
        <v>3257</v>
      </c>
      <c r="E22" s="3">
        <v>3488</v>
      </c>
      <c r="F22" s="3">
        <v>3616</v>
      </c>
      <c r="G22" s="3"/>
      <c r="H22" s="13">
        <f>SUM(D22-C22)</f>
        <v>551</v>
      </c>
      <c r="I22" s="13">
        <f>SUM(E22-D22)</f>
        <v>231</v>
      </c>
      <c r="J22" s="13">
        <f>SUM(F22-E22)</f>
        <v>128</v>
      </c>
    </row>
    <row r="23" spans="1:10" ht="15">
      <c r="A23" s="2" t="s">
        <v>12</v>
      </c>
      <c r="C23" s="2">
        <v>2.87</v>
      </c>
      <c r="D23" s="4">
        <v>2.7</v>
      </c>
      <c r="E23" s="2">
        <v>2.57</v>
      </c>
      <c r="F23" s="2">
        <v>2.49</v>
      </c>
      <c r="H23" s="12">
        <f>SUM(H22/C22)</f>
        <v>0.20362158167036215</v>
      </c>
      <c r="I23" s="12">
        <f>SUM(I22/D22)</f>
        <v>0.07092416334049739</v>
      </c>
      <c r="J23" s="12">
        <f>SUM(J22/E22)</f>
        <v>0.03669724770642202</v>
      </c>
    </row>
    <row r="25" ht="15">
      <c r="H25" s="9"/>
    </row>
    <row r="26" spans="1:8" ht="30">
      <c r="A26" s="8" t="s">
        <v>16</v>
      </c>
      <c r="B26" s="6"/>
      <c r="C26" s="7"/>
      <c r="D26" s="5"/>
      <c r="E26" s="5"/>
      <c r="F26" s="6">
        <v>1212</v>
      </c>
      <c r="G26" s="6"/>
      <c r="H26" s="7"/>
    </row>
    <row r="27" spans="1:8" ht="30">
      <c r="A27" s="8" t="s">
        <v>17</v>
      </c>
      <c r="B27" s="6"/>
      <c r="C27" s="7"/>
      <c r="D27" s="5"/>
      <c r="E27" s="5"/>
      <c r="F27" s="6">
        <v>1036</v>
      </c>
      <c r="G27" s="6"/>
      <c r="H27" s="7"/>
    </row>
  </sheetData>
  <printOptions gridLines="1" horizontalCentered="1"/>
  <pageMargins left="0.32" right="0.24" top="1.28" bottom="1" header="0.5" footer="0.5"/>
  <pageSetup fitToHeight="1" fitToWidth="1" horizontalDpi="300" verticalDpi="300" orientation="landscape" scale="61" r:id="rId1"/>
  <headerFooter alignWithMargins="0">
    <oddHeader>&amp;C&amp;"Arial,Bold"&amp;14Cape Elizabeth Census Data
1970-2000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Town of Cape Elizabeth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McGovern</dc:creator>
  <cp:keywords/>
  <dc:description/>
  <cp:lastModifiedBy>Michael McGovern</cp:lastModifiedBy>
  <cp:lastPrinted>2011-06-06T20:41:24Z</cp:lastPrinted>
  <dcterms:created xsi:type="dcterms:W3CDTF">2001-05-24T12:27:46Z</dcterms:created>
  <dcterms:modified xsi:type="dcterms:W3CDTF">2011-06-06T20:41:26Z</dcterms:modified>
  <cp:category/>
  <cp:version/>
  <cp:contentType/>
  <cp:contentStatus/>
</cp:coreProperties>
</file>